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B Drive\Data Kunjungan 2022\"/>
    </mc:Choice>
  </mc:AlternateContent>
  <bookViews>
    <workbookView xWindow="-120" yWindow="-120" windowWidth="20730" windowHeight="11760"/>
  </bookViews>
  <sheets>
    <sheet name="2022" sheetId="30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4" i="30" l="1"/>
  <c r="O26" i="30" l="1"/>
  <c r="K33" i="30"/>
  <c r="M18" i="30"/>
  <c r="N18" i="30"/>
  <c r="O12" i="30"/>
  <c r="P12" i="30"/>
  <c r="Q12" i="30"/>
  <c r="F18" i="30"/>
  <c r="E16" i="30"/>
  <c r="E15" i="30"/>
  <c r="E7" i="30"/>
  <c r="C16" i="30"/>
  <c r="D15" i="30"/>
  <c r="P15" i="30"/>
  <c r="C15" i="30"/>
  <c r="O15" i="30"/>
  <c r="C7" i="30"/>
  <c r="O7" i="30"/>
  <c r="N33" i="30"/>
  <c r="M33" i="30"/>
  <c r="L33" i="30"/>
  <c r="J33" i="30"/>
  <c r="I33" i="30"/>
  <c r="H33" i="30"/>
  <c r="G33" i="30"/>
  <c r="F33" i="30"/>
  <c r="E33" i="30"/>
  <c r="D33" i="30"/>
  <c r="C33" i="30"/>
  <c r="L18" i="30"/>
  <c r="K18" i="30"/>
  <c r="J18" i="30"/>
  <c r="I18" i="30"/>
  <c r="H18" i="30"/>
  <c r="G18" i="30"/>
  <c r="P32" i="30"/>
  <c r="Q32" i="30" s="1"/>
  <c r="O32" i="30"/>
  <c r="P31" i="30"/>
  <c r="Q31" i="30" s="1"/>
  <c r="O31" i="30"/>
  <c r="P30" i="30"/>
  <c r="Q30" i="30" s="1"/>
  <c r="O30" i="30"/>
  <c r="P29" i="30"/>
  <c r="O29" i="30"/>
  <c r="Q29" i="30" s="1"/>
  <c r="P28" i="30"/>
  <c r="O28" i="30"/>
  <c r="P27" i="30"/>
  <c r="O27" i="30"/>
  <c r="P26" i="30"/>
  <c r="P25" i="30"/>
  <c r="O25" i="30"/>
  <c r="P24" i="30"/>
  <c r="O24" i="30"/>
  <c r="P23" i="30"/>
  <c r="O23" i="30"/>
  <c r="P22" i="30"/>
  <c r="O22" i="30"/>
  <c r="P17" i="30"/>
  <c r="O17" i="30"/>
  <c r="Q17" i="30"/>
  <c r="P16" i="30"/>
  <c r="P14" i="30"/>
  <c r="O14" i="30"/>
  <c r="P13" i="30"/>
  <c r="O13" i="30"/>
  <c r="P11" i="30"/>
  <c r="O11" i="30"/>
  <c r="P10" i="30"/>
  <c r="O10" i="30"/>
  <c r="P9" i="30"/>
  <c r="O9" i="30"/>
  <c r="Q9" i="30"/>
  <c r="P7" i="30"/>
  <c r="D18" i="30"/>
  <c r="Q13" i="30"/>
  <c r="Q10" i="30"/>
  <c r="C18" i="30"/>
  <c r="E18" i="30"/>
  <c r="Q23" i="30"/>
  <c r="Q11" i="30"/>
  <c r="Q14" i="30"/>
  <c r="P18" i="30"/>
  <c r="Q15" i="30"/>
  <c r="Q26" i="30"/>
  <c r="Q7" i="30"/>
  <c r="O16" i="30"/>
  <c r="Q16" i="30"/>
  <c r="O18" i="30"/>
  <c r="Q18" i="30"/>
  <c r="Q24" i="30" l="1"/>
  <c r="Q25" i="30"/>
  <c r="Q28" i="30"/>
  <c r="Q27" i="30"/>
  <c r="Q22" i="30"/>
  <c r="P33" i="30"/>
  <c r="P34" i="30" s="1"/>
  <c r="O33" i="30"/>
  <c r="Q33" i="30" l="1"/>
  <c r="O34" i="30"/>
</calcChain>
</file>

<file path=xl/sharedStrings.xml><?xml version="1.0" encoding="utf-8"?>
<sst xmlns="http://schemas.openxmlformats.org/spreadsheetml/2006/main" count="80" uniqueCount="34">
  <si>
    <t>DATA KUNJUNGAN WISATAWAN NUSANTARA DAN MANCANEGARA</t>
  </si>
  <si>
    <t>NO</t>
  </si>
  <si>
    <t>NAMA OBYEK</t>
  </si>
  <si>
    <t>JAN</t>
  </si>
  <si>
    <t>FEB</t>
  </si>
  <si>
    <t>MAR</t>
  </si>
  <si>
    <t>APRIL</t>
  </si>
  <si>
    <t>MEI</t>
  </si>
  <si>
    <t xml:space="preserve">JUNI </t>
  </si>
  <si>
    <t>JUMLAH</t>
  </si>
  <si>
    <t>TOTAL</t>
  </si>
  <si>
    <t>NUS</t>
  </si>
  <si>
    <t>MAN</t>
  </si>
  <si>
    <t>Ulun Danu Beratan</t>
  </si>
  <si>
    <t>Bedugul</t>
  </si>
  <si>
    <t>Kebun Raya Eka Karya</t>
  </si>
  <si>
    <t>TPB Margarana</t>
  </si>
  <si>
    <t>Alas Kedaton</t>
  </si>
  <si>
    <t>Tanah Lot</t>
  </si>
  <si>
    <t>Musium Subak</t>
  </si>
  <si>
    <t>Air Panas Penatahan</t>
  </si>
  <si>
    <t>Jatiluwih</t>
  </si>
  <si>
    <t>Taman Kupu-kupu Lestari</t>
  </si>
  <si>
    <t>Areal Pura Batukaru</t>
  </si>
  <si>
    <t>J U M L A H</t>
  </si>
  <si>
    <t>JULI</t>
  </si>
  <si>
    <t xml:space="preserve">AGUSTUS </t>
  </si>
  <si>
    <t xml:space="preserve">SEPTEMBER </t>
  </si>
  <si>
    <t xml:space="preserve">OKTOBER </t>
  </si>
  <si>
    <t>NOPEMBER</t>
  </si>
  <si>
    <t xml:space="preserve">DESEMBER </t>
  </si>
  <si>
    <t>SUB TOTAL</t>
  </si>
  <si>
    <t>PADA DAYA TARIK  WISATA KABUPATEN TABANAN  TAHUN 2022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</si>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</sst>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4" fillId="0" borderId="0" xfId="0" applyNumberFormat="1" applyFont="1" applyBorder="1"/>
    <xf numFmtId="164" fontId="0" fillId="0" borderId="0" xfId="0" applyNumberFormat="1"/>
    <xf numFmtId="0" fontId="0" fillId="0" borderId="0" xfId="0" applyNumberFormat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164" fontId="9" fillId="2" borderId="1" xfId="3" quotePrefix="1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/>
    <xf numFmtId="164" fontId="9" fillId="2" borderId="1" xfId="3" applyFont="1" applyFill="1" applyBorder="1" applyAlignment="1">
      <alignment horizontal="left" vertical="center"/>
    </xf>
    <xf numFmtId="0" fontId="0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9" fillId="2" borderId="1" xfId="3" quotePrefix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left" vertical="center"/>
    </xf>
    <xf numFmtId="164" fontId="4" fillId="2" borderId="1" xfId="1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vertical="center"/>
    </xf>
    <xf numFmtId="164" fontId="9" fillId="2" borderId="1" xfId="5" quotePrefix="1" applyFont="1" applyFill="1" applyBorder="1" applyAlignment="1">
      <alignment horizontal="left" vertical="center"/>
    </xf>
    <xf numFmtId="0" fontId="0" fillId="2" borderId="4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quotePrefix="1" applyNumberFormat="1" applyFont="1" applyFill="1" applyBorder="1" applyAlignment="1">
      <alignment horizontal="center" vertical="center"/>
    </xf>
    <xf numFmtId="164" fontId="0" fillId="2" borderId="0" xfId="0" applyNumberFormat="1" applyFont="1" applyFill="1"/>
    <xf numFmtId="164" fontId="9" fillId="2" borderId="7" xfId="3" applyFont="1" applyFill="1" applyBorder="1" applyAlignment="1">
      <alignment horizontal="left" vertical="center"/>
    </xf>
    <xf numFmtId="164" fontId="0" fillId="2" borderId="0" xfId="0" applyNumberFormat="1" applyFill="1"/>
    <xf numFmtId="0" fontId="0" fillId="2" borderId="0" xfId="0" applyFill="1"/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9" fillId="2" borderId="2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164" fontId="9" fillId="3" borderId="1" xfId="3" quotePrefix="1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/>
    <xf numFmtId="164" fontId="9" fillId="3" borderId="1" xfId="3" applyFont="1" applyFill="1" applyBorder="1" applyAlignment="1">
      <alignment horizontal="left" vertical="center"/>
    </xf>
    <xf numFmtId="0" fontId="3" fillId="5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64" fontId="4" fillId="7" borderId="1" xfId="0" applyNumberFormat="1" applyFont="1" applyFill="1" applyBorder="1"/>
    <xf numFmtId="0" fontId="9" fillId="8" borderId="1" xfId="0" applyFont="1" applyFill="1" applyBorder="1" applyAlignment="1">
      <alignment horizontal="left"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</cellXfs>
  <cellStyles count="6">
    <cellStyle name="Comma [0]" xfId="1" builtinId="6"/>
    <cellStyle name="Comma [0] 2" xfId="3"/>
    <cellStyle name="Comma [0] 3" xfId="5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colors>
    <mruColors>
      <color rgb="FFFFFF00"/>
      <color rgb="FF26FA68"/>
      <color rgb="FFFF99FF"/>
      <color rgb="FFD694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abSelected="1" workbookViewId="0">
      <selection activeCell="V21" sqref="V21"/>
    </sheetView>
  </sheetViews>
  <sheetFormatPr defaultRowHeight="15" x14ac:dyDescent="0.25"/>
  <cols>
    <col min="1" max="1" width="4.7109375" customWidth="1"/>
    <col min="2" max="2" width="20.7109375" customWidth="1"/>
    <col min="3" max="8" width="9.7109375" customWidth="1"/>
    <col min="9" max="9" width="11.5703125" customWidth="1"/>
    <col min="10" max="14" width="9.7109375" customWidth="1"/>
    <col min="15" max="15" width="12.28515625" customWidth="1"/>
    <col min="16" max="16" width="12.7109375" customWidth="1"/>
    <col min="17" max="17" width="14.140625" customWidth="1"/>
  </cols>
  <sheetData>
    <row r="1" spans="1:22" ht="18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22" ht="18" customHeight="1" x14ac:dyDescent="0.25">
      <c r="A2" s="44" t="s">
        <v>32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22" ht="18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2" ht="18" customHeight="1" x14ac:dyDescent="0.25">
      <c r="A4" s="35" t="s">
        <v>1</v>
      </c>
      <c r="B4" s="35" t="s">
        <v>2</v>
      </c>
      <c r="C4" s="50" t="s">
        <v>3</v>
      </c>
      <c r="D4" s="51"/>
      <c r="E4" s="50" t="s">
        <v>4</v>
      </c>
      <c r="F4" s="51"/>
      <c r="G4" s="50" t="s">
        <v>5</v>
      </c>
      <c r="H4" s="51"/>
      <c r="I4" s="50" t="s">
        <v>6</v>
      </c>
      <c r="J4" s="51"/>
      <c r="K4" s="50" t="s">
        <v>7</v>
      </c>
      <c r="L4" s="51"/>
      <c r="M4" s="50" t="s">
        <v>8</v>
      </c>
      <c r="N4" s="51"/>
      <c r="O4" s="50" t="s">
        <v>9</v>
      </c>
      <c r="P4" s="51"/>
      <c r="Q4" s="35" t="s">
        <v>10</v>
      </c>
      <c r="R4" s="17"/>
    </row>
    <row r="5" spans="1:22" ht="18" customHeight="1" x14ac:dyDescent="0.25">
      <c r="A5" s="37"/>
      <c r="B5" s="37"/>
      <c r="C5" s="46" t="s">
        <v>11</v>
      </c>
      <c r="D5" s="45" t="s">
        <v>12</v>
      </c>
      <c r="E5" s="46" t="s">
        <v>11</v>
      </c>
      <c r="F5" s="47" t="s">
        <v>12</v>
      </c>
      <c r="G5" s="46" t="s">
        <v>11</v>
      </c>
      <c r="H5" s="45" t="s">
        <v>12</v>
      </c>
      <c r="I5" s="46" t="s">
        <v>11</v>
      </c>
      <c r="J5" s="45" t="s">
        <v>12</v>
      </c>
      <c r="K5" s="46" t="s">
        <v>11</v>
      </c>
      <c r="L5" s="45" t="s">
        <v>12</v>
      </c>
      <c r="M5" s="46" t="s">
        <v>11</v>
      </c>
      <c r="N5" s="45" t="s">
        <v>12</v>
      </c>
      <c r="O5" s="46" t="s">
        <v>11</v>
      </c>
      <c r="P5" s="45" t="s">
        <v>12</v>
      </c>
      <c r="Q5" s="36"/>
      <c r="R5" s="17"/>
    </row>
    <row r="6" spans="1:22" ht="18" customHeight="1" x14ac:dyDescent="0.2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9">
        <v>13</v>
      </c>
      <c r="N6" s="18">
        <v>14</v>
      </c>
      <c r="O6" s="18">
        <v>15</v>
      </c>
      <c r="P6" s="18">
        <v>17</v>
      </c>
      <c r="Q6" s="18">
        <v>18</v>
      </c>
      <c r="R6" s="17"/>
    </row>
    <row r="7" spans="1:22" ht="18" customHeight="1" x14ac:dyDescent="0.25">
      <c r="A7" s="11">
        <v>1</v>
      </c>
      <c r="B7" s="49" t="s">
        <v>13</v>
      </c>
      <c r="C7" s="16">
        <f>6800+694</f>
        <v>7494</v>
      </c>
      <c r="D7" s="16">
        <v>0</v>
      </c>
      <c r="E7" s="16">
        <f>4132+266</f>
        <v>4398</v>
      </c>
      <c r="F7" s="16">
        <v>199</v>
      </c>
      <c r="G7" s="16">
        <v>5273</v>
      </c>
      <c r="H7" s="16">
        <v>337</v>
      </c>
      <c r="I7" s="16">
        <v>3495</v>
      </c>
      <c r="J7" s="16">
        <v>1110</v>
      </c>
      <c r="K7" s="16">
        <v>19898</v>
      </c>
      <c r="L7" s="16">
        <v>3420</v>
      </c>
      <c r="M7" s="16">
        <v>16404</v>
      </c>
      <c r="N7" s="16">
        <v>5417</v>
      </c>
      <c r="O7" s="14">
        <f>C7+E7+G7+I7+K7+M7</f>
        <v>56962</v>
      </c>
      <c r="P7" s="14">
        <f>D7+F7+H7+J7+L7+N7</f>
        <v>10483</v>
      </c>
      <c r="Q7" s="15">
        <f>O7+P7</f>
        <v>67445</v>
      </c>
      <c r="R7" s="17"/>
    </row>
    <row r="8" spans="1:22" ht="18" customHeight="1" x14ac:dyDescent="0.25">
      <c r="A8" s="38">
        <v>2</v>
      </c>
      <c r="B8" s="39" t="s">
        <v>14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1">
        <v>0</v>
      </c>
      <c r="Q8" s="42">
        <v>0</v>
      </c>
      <c r="R8" s="17"/>
      <c r="S8" s="10"/>
    </row>
    <row r="9" spans="1:22" ht="18" customHeight="1" x14ac:dyDescent="0.25">
      <c r="A9" s="11">
        <v>3</v>
      </c>
      <c r="B9" s="49" t="s">
        <v>15</v>
      </c>
      <c r="C9" s="16">
        <v>37738</v>
      </c>
      <c r="D9" s="16">
        <v>77</v>
      </c>
      <c r="E9" s="16">
        <v>19628</v>
      </c>
      <c r="F9" s="16">
        <v>29</v>
      </c>
      <c r="G9" s="16">
        <v>21393</v>
      </c>
      <c r="H9" s="16">
        <v>9</v>
      </c>
      <c r="I9" s="16">
        <v>22133</v>
      </c>
      <c r="J9" s="16">
        <v>11</v>
      </c>
      <c r="K9" s="16">
        <v>82943</v>
      </c>
      <c r="L9" s="16">
        <v>68</v>
      </c>
      <c r="M9" s="16">
        <v>50205</v>
      </c>
      <c r="N9" s="16">
        <v>243</v>
      </c>
      <c r="O9" s="14">
        <f t="shared" ref="O9:O17" si="0">C9+E9+G9+I9+K9+M9</f>
        <v>234040</v>
      </c>
      <c r="P9" s="14">
        <f t="shared" ref="P9:P17" si="1">D9+F9+H9+J9+L9+N9</f>
        <v>437</v>
      </c>
      <c r="Q9" s="15">
        <f t="shared" ref="Q9:Q17" si="2">O9+P9</f>
        <v>234477</v>
      </c>
      <c r="R9" s="17"/>
      <c r="T9" s="9"/>
    </row>
    <row r="10" spans="1:22" ht="18" customHeight="1" x14ac:dyDescent="0.25">
      <c r="A10" s="11">
        <v>4</v>
      </c>
      <c r="B10" s="49" t="s">
        <v>16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520</v>
      </c>
      <c r="L10" s="16">
        <v>4</v>
      </c>
      <c r="M10" s="16">
        <v>80</v>
      </c>
      <c r="N10" s="16">
        <v>2</v>
      </c>
      <c r="O10" s="14">
        <f t="shared" si="0"/>
        <v>600</v>
      </c>
      <c r="P10" s="14">
        <f t="shared" si="1"/>
        <v>6</v>
      </c>
      <c r="Q10" s="15">
        <f t="shared" si="2"/>
        <v>606</v>
      </c>
      <c r="R10" s="17"/>
    </row>
    <row r="11" spans="1:22" ht="18" customHeight="1" x14ac:dyDescent="0.25">
      <c r="A11" s="38">
        <v>5</v>
      </c>
      <c r="B11" s="39" t="s">
        <v>17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1">
        <f t="shared" si="0"/>
        <v>0</v>
      </c>
      <c r="P11" s="41">
        <f t="shared" si="1"/>
        <v>0</v>
      </c>
      <c r="Q11" s="42">
        <f t="shared" si="2"/>
        <v>0</v>
      </c>
      <c r="R11" s="17"/>
      <c r="T11" t="s">
        <v>33</v>
      </c>
    </row>
    <row r="12" spans="1:22" ht="18" customHeight="1" x14ac:dyDescent="0.25">
      <c r="A12" s="11">
        <v>6</v>
      </c>
      <c r="B12" s="49" t="s">
        <v>18</v>
      </c>
      <c r="C12" s="16">
        <v>64645</v>
      </c>
      <c r="D12" s="16">
        <v>936</v>
      </c>
      <c r="E12" s="16">
        <v>39767</v>
      </c>
      <c r="F12" s="16">
        <v>897</v>
      </c>
      <c r="G12" s="16">
        <v>42821</v>
      </c>
      <c r="H12" s="16">
        <v>1574</v>
      </c>
      <c r="I12" s="16">
        <v>22800</v>
      </c>
      <c r="J12" s="16">
        <v>7283</v>
      </c>
      <c r="K12" s="16">
        <v>129917</v>
      </c>
      <c r="L12" s="16">
        <v>147380</v>
      </c>
      <c r="M12" s="29">
        <v>11269</v>
      </c>
      <c r="N12" s="16">
        <v>25952</v>
      </c>
      <c r="O12" s="14">
        <f>C12+E12+G12+I12+K12+M12</f>
        <v>311219</v>
      </c>
      <c r="P12" s="14">
        <f>D12+F12+H12+J12+L12+N12</f>
        <v>184022</v>
      </c>
      <c r="Q12" s="15">
        <f t="shared" si="2"/>
        <v>495241</v>
      </c>
      <c r="R12" s="17"/>
      <c r="T12" s="9"/>
      <c r="V12" s="9"/>
    </row>
    <row r="13" spans="1:22" ht="18" customHeight="1" x14ac:dyDescent="0.25">
      <c r="A13" s="11">
        <v>7</v>
      </c>
      <c r="B13" s="49" t="s">
        <v>19</v>
      </c>
      <c r="C13" s="16">
        <v>9</v>
      </c>
      <c r="D13" s="16">
        <v>0</v>
      </c>
      <c r="E13" s="16">
        <v>9</v>
      </c>
      <c r="F13" s="16">
        <v>0</v>
      </c>
      <c r="G13" s="16">
        <v>3</v>
      </c>
      <c r="H13" s="16">
        <v>1</v>
      </c>
      <c r="I13" s="16">
        <v>12</v>
      </c>
      <c r="J13" s="16">
        <v>20</v>
      </c>
      <c r="K13" s="16">
        <v>276</v>
      </c>
      <c r="L13" s="16">
        <v>9</v>
      </c>
      <c r="M13" s="16">
        <v>27</v>
      </c>
      <c r="N13" s="16">
        <v>39</v>
      </c>
      <c r="O13" s="14">
        <f t="shared" si="0"/>
        <v>336</v>
      </c>
      <c r="P13" s="14">
        <f t="shared" si="1"/>
        <v>69</v>
      </c>
      <c r="Q13" s="15">
        <f t="shared" si="2"/>
        <v>405</v>
      </c>
      <c r="R13" s="17"/>
      <c r="T13" s="9"/>
    </row>
    <row r="14" spans="1:22" ht="18" customHeight="1" x14ac:dyDescent="0.25">
      <c r="A14" s="11">
        <v>8</v>
      </c>
      <c r="B14" s="49" t="s">
        <v>20</v>
      </c>
      <c r="C14" s="16">
        <v>815</v>
      </c>
      <c r="D14" s="16">
        <v>10</v>
      </c>
      <c r="E14" s="16">
        <v>791</v>
      </c>
      <c r="F14" s="16">
        <v>13</v>
      </c>
      <c r="G14" s="16">
        <v>718</v>
      </c>
      <c r="H14" s="16">
        <v>7</v>
      </c>
      <c r="I14" s="16">
        <v>821</v>
      </c>
      <c r="J14" s="16">
        <v>15</v>
      </c>
      <c r="K14" s="16">
        <v>911</v>
      </c>
      <c r="L14" s="16">
        <v>30</v>
      </c>
      <c r="M14" s="16">
        <v>1051</v>
      </c>
      <c r="N14" s="16">
        <v>45</v>
      </c>
      <c r="O14" s="14">
        <f t="shared" si="0"/>
        <v>5107</v>
      </c>
      <c r="P14" s="14">
        <f t="shared" si="1"/>
        <v>120</v>
      </c>
      <c r="Q14" s="15">
        <f t="shared" si="2"/>
        <v>5227</v>
      </c>
      <c r="R14" s="17"/>
      <c r="S14" s="9"/>
      <c r="T14" s="13">
        <v>0</v>
      </c>
      <c r="U14" t="s">
        <v>33</v>
      </c>
    </row>
    <row r="15" spans="1:22" ht="18" customHeight="1" x14ac:dyDescent="0.25">
      <c r="A15" s="11">
        <v>9</v>
      </c>
      <c r="B15" s="49" t="s">
        <v>21</v>
      </c>
      <c r="C15" s="20">
        <f>7266+109</f>
        <v>7375</v>
      </c>
      <c r="D15" s="16">
        <f>286+4</f>
        <v>290</v>
      </c>
      <c r="E15" s="16">
        <f>4349+29</f>
        <v>4378</v>
      </c>
      <c r="F15" s="16">
        <v>275</v>
      </c>
      <c r="G15" s="16">
        <v>3996</v>
      </c>
      <c r="H15" s="16">
        <v>458</v>
      </c>
      <c r="I15" s="16">
        <v>3624</v>
      </c>
      <c r="J15" s="16">
        <v>2771</v>
      </c>
      <c r="K15" s="16">
        <v>8768</v>
      </c>
      <c r="L15" s="16">
        <v>6499</v>
      </c>
      <c r="M15" s="16">
        <v>6912</v>
      </c>
      <c r="N15" s="16">
        <v>8406</v>
      </c>
      <c r="O15" s="14">
        <f t="shared" si="0"/>
        <v>35053</v>
      </c>
      <c r="P15" s="14">
        <f t="shared" si="1"/>
        <v>18699</v>
      </c>
      <c r="Q15" s="15">
        <f t="shared" si="2"/>
        <v>53752</v>
      </c>
      <c r="R15" s="17"/>
      <c r="S15" s="9"/>
      <c r="T15" s="9"/>
    </row>
    <row r="16" spans="1:22" ht="18" customHeight="1" x14ac:dyDescent="0.25">
      <c r="A16" s="11">
        <v>10</v>
      </c>
      <c r="B16" s="49" t="s">
        <v>22</v>
      </c>
      <c r="C16" s="16">
        <f>22+11</f>
        <v>33</v>
      </c>
      <c r="D16" s="16">
        <v>0</v>
      </c>
      <c r="E16" s="16">
        <f>24+9</f>
        <v>33</v>
      </c>
      <c r="F16" s="16">
        <v>4</v>
      </c>
      <c r="G16" s="16">
        <v>35</v>
      </c>
      <c r="H16" s="16">
        <v>6</v>
      </c>
      <c r="I16" s="16">
        <v>27</v>
      </c>
      <c r="J16" s="16">
        <v>10</v>
      </c>
      <c r="K16" s="16">
        <v>40</v>
      </c>
      <c r="L16" s="16">
        <v>22</v>
      </c>
      <c r="M16" s="16">
        <v>54</v>
      </c>
      <c r="N16" s="16">
        <v>35</v>
      </c>
      <c r="O16" s="14">
        <f t="shared" si="0"/>
        <v>222</v>
      </c>
      <c r="P16" s="14">
        <f t="shared" si="1"/>
        <v>77</v>
      </c>
      <c r="Q16" s="15">
        <f t="shared" si="2"/>
        <v>299</v>
      </c>
      <c r="R16" s="17"/>
      <c r="S16" s="9"/>
      <c r="T16" s="9"/>
    </row>
    <row r="17" spans="1:22" ht="18" customHeight="1" x14ac:dyDescent="0.25">
      <c r="A17" s="11">
        <v>11</v>
      </c>
      <c r="B17" s="49" t="s">
        <v>23</v>
      </c>
      <c r="C17" s="16"/>
      <c r="D17" s="16"/>
      <c r="E17" s="16">
        <v>0</v>
      </c>
      <c r="F17" s="16">
        <v>0</v>
      </c>
      <c r="G17" s="16">
        <v>0</v>
      </c>
      <c r="H17" s="16">
        <v>0</v>
      </c>
      <c r="I17" s="16">
        <v>260</v>
      </c>
      <c r="J17" s="16">
        <v>40</v>
      </c>
      <c r="K17" s="16">
        <v>510</v>
      </c>
      <c r="L17" s="16">
        <v>40</v>
      </c>
      <c r="M17" s="16"/>
      <c r="N17" s="16">
        <v>710</v>
      </c>
      <c r="O17" s="14">
        <f t="shared" si="0"/>
        <v>770</v>
      </c>
      <c r="P17" s="14">
        <f t="shared" si="1"/>
        <v>790</v>
      </c>
      <c r="Q17" s="15">
        <f t="shared" si="2"/>
        <v>1560</v>
      </c>
      <c r="R17" s="17"/>
      <c r="S17" s="9"/>
      <c r="T17" s="9"/>
    </row>
    <row r="18" spans="1:22" ht="18" customHeight="1" x14ac:dyDescent="0.25">
      <c r="A18" s="12"/>
      <c r="B18" s="18" t="s">
        <v>24</v>
      </c>
      <c r="C18" s="21">
        <f t="shared" ref="C18:P18" si="3">C7+C8+C9+C10+C11+C12+C13+C14+C15+C16+C17</f>
        <v>118109</v>
      </c>
      <c r="D18" s="21">
        <f t="shared" si="3"/>
        <v>1313</v>
      </c>
      <c r="E18" s="22">
        <f t="shared" si="3"/>
        <v>69004</v>
      </c>
      <c r="F18" s="22">
        <f>F7+F8+F9+F10+F11+F12+F13+F14+F15+F16+F17</f>
        <v>1417</v>
      </c>
      <c r="G18" s="22">
        <f t="shared" si="3"/>
        <v>74239</v>
      </c>
      <c r="H18" s="22">
        <f t="shared" si="3"/>
        <v>2392</v>
      </c>
      <c r="I18" s="22">
        <f t="shared" si="3"/>
        <v>53172</v>
      </c>
      <c r="J18" s="22">
        <f t="shared" si="3"/>
        <v>11260</v>
      </c>
      <c r="K18" s="22">
        <f t="shared" si="3"/>
        <v>243783</v>
      </c>
      <c r="L18" s="22">
        <f t="shared" si="3"/>
        <v>157472</v>
      </c>
      <c r="M18" s="22">
        <f>M7+M8+M9+M10+M11+M12+M13+M14+M15+M16+M17</f>
        <v>86002</v>
      </c>
      <c r="N18" s="22">
        <f>N7+N8+N9+N10+N11+N12+N13+N14+N15+N16+N17</f>
        <v>40849</v>
      </c>
      <c r="O18" s="14">
        <f t="shared" si="3"/>
        <v>644309</v>
      </c>
      <c r="P18" s="14">
        <f t="shared" si="3"/>
        <v>214703</v>
      </c>
      <c r="Q18" s="23">
        <f>O18+P18</f>
        <v>859012</v>
      </c>
      <c r="R18" s="28"/>
      <c r="S18" s="9"/>
      <c r="T18" s="9" t="s">
        <v>33</v>
      </c>
    </row>
    <row r="19" spans="1:22" ht="18" customHeight="1" x14ac:dyDescent="0.25">
      <c r="A19" s="35" t="s">
        <v>1</v>
      </c>
      <c r="B19" s="35" t="s">
        <v>2</v>
      </c>
      <c r="C19" s="50" t="s">
        <v>25</v>
      </c>
      <c r="D19" s="51"/>
      <c r="E19" s="50" t="s">
        <v>26</v>
      </c>
      <c r="F19" s="51"/>
      <c r="G19" s="50" t="s">
        <v>27</v>
      </c>
      <c r="H19" s="51"/>
      <c r="I19" s="50" t="s">
        <v>28</v>
      </c>
      <c r="J19" s="51"/>
      <c r="K19" s="50" t="s">
        <v>29</v>
      </c>
      <c r="L19" s="51"/>
      <c r="M19" s="50" t="s">
        <v>30</v>
      </c>
      <c r="N19" s="51"/>
      <c r="O19" s="50" t="s">
        <v>9</v>
      </c>
      <c r="P19" s="51"/>
      <c r="Q19" s="35" t="s">
        <v>10</v>
      </c>
      <c r="R19" s="17"/>
      <c r="S19" s="9"/>
      <c r="T19" s="9"/>
    </row>
    <row r="20" spans="1:22" ht="18" customHeight="1" x14ac:dyDescent="0.25">
      <c r="A20" s="37"/>
      <c r="B20" s="37"/>
      <c r="C20" s="46" t="s">
        <v>11</v>
      </c>
      <c r="D20" s="45" t="s">
        <v>12</v>
      </c>
      <c r="E20" s="46" t="s">
        <v>11</v>
      </c>
      <c r="F20" s="45" t="s">
        <v>12</v>
      </c>
      <c r="G20" s="46" t="s">
        <v>11</v>
      </c>
      <c r="H20" s="45" t="s">
        <v>12</v>
      </c>
      <c r="I20" s="46" t="s">
        <v>11</v>
      </c>
      <c r="J20" s="45" t="s">
        <v>12</v>
      </c>
      <c r="K20" s="46" t="s">
        <v>11</v>
      </c>
      <c r="L20" s="45" t="s">
        <v>12</v>
      </c>
      <c r="M20" s="46" t="s">
        <v>11</v>
      </c>
      <c r="N20" s="45" t="s">
        <v>12</v>
      </c>
      <c r="O20" s="46" t="s">
        <v>11</v>
      </c>
      <c r="P20" s="45" t="s">
        <v>12</v>
      </c>
      <c r="Q20" s="36"/>
      <c r="R20" s="17"/>
      <c r="S20" s="9"/>
      <c r="T20" s="9" t="s">
        <v>33</v>
      </c>
    </row>
    <row r="21" spans="1:22" ht="18" customHeight="1" x14ac:dyDescent="0.25">
      <c r="A21" s="18">
        <v>1</v>
      </c>
      <c r="B21" s="18">
        <v>2</v>
      </c>
      <c r="C21" s="18">
        <v>3</v>
      </c>
      <c r="D21" s="18">
        <v>4</v>
      </c>
      <c r="E21" s="18">
        <v>5</v>
      </c>
      <c r="F21" s="18">
        <v>6</v>
      </c>
      <c r="G21" s="18">
        <v>7</v>
      </c>
      <c r="H21" s="18">
        <v>8</v>
      </c>
      <c r="I21" s="18">
        <v>9</v>
      </c>
      <c r="J21" s="18">
        <v>10</v>
      </c>
      <c r="K21" s="18">
        <v>11</v>
      </c>
      <c r="L21" s="18">
        <v>12</v>
      </c>
      <c r="M21" s="19">
        <v>13</v>
      </c>
      <c r="N21" s="18">
        <v>14</v>
      </c>
      <c r="O21" s="18">
        <v>15</v>
      </c>
      <c r="P21" s="18">
        <v>17</v>
      </c>
      <c r="Q21" s="18">
        <v>18</v>
      </c>
      <c r="R21" s="17"/>
      <c r="S21" s="9"/>
      <c r="T21" s="9"/>
    </row>
    <row r="22" spans="1:22" ht="18" customHeight="1" x14ac:dyDescent="0.25">
      <c r="A22" s="11">
        <v>1</v>
      </c>
      <c r="B22" s="49" t="s">
        <v>13</v>
      </c>
      <c r="C22" s="24">
        <v>9515</v>
      </c>
      <c r="D22" s="24">
        <v>15076</v>
      </c>
      <c r="E22" s="24">
        <v>9167</v>
      </c>
      <c r="F22" s="24">
        <v>13313</v>
      </c>
      <c r="G22" s="24">
        <v>8668</v>
      </c>
      <c r="H22" s="24">
        <v>11977</v>
      </c>
      <c r="I22" s="24">
        <v>12200</v>
      </c>
      <c r="J22" s="24">
        <v>11284</v>
      </c>
      <c r="K22" s="24">
        <v>11154</v>
      </c>
      <c r="L22" s="24">
        <v>8606</v>
      </c>
      <c r="M22" s="24">
        <v>31143</v>
      </c>
      <c r="N22" s="24">
        <v>11582</v>
      </c>
      <c r="O22" s="14">
        <f t="shared" ref="O22:O32" si="4">C22+E22+G22+I22+K22+M22</f>
        <v>81847</v>
      </c>
      <c r="P22" s="27">
        <f t="shared" ref="P22:P32" si="5">D22+F22+H22+J22+L22+N22</f>
        <v>71838</v>
      </c>
      <c r="Q22" s="15">
        <f t="shared" ref="Q22:Q33" si="6">O22+P22</f>
        <v>153685</v>
      </c>
      <c r="R22" s="17"/>
      <c r="S22" s="9"/>
      <c r="T22" s="9"/>
    </row>
    <row r="23" spans="1:22" ht="18" customHeight="1" x14ac:dyDescent="0.25">
      <c r="A23" s="11">
        <v>2</v>
      </c>
      <c r="B23" s="39" t="s">
        <v>14</v>
      </c>
      <c r="C23" s="43"/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1">
        <f t="shared" si="4"/>
        <v>0</v>
      </c>
      <c r="P23" s="41">
        <f t="shared" si="5"/>
        <v>0</v>
      </c>
      <c r="Q23" s="42">
        <f t="shared" si="6"/>
        <v>0</v>
      </c>
      <c r="R23" s="17"/>
      <c r="S23" s="9"/>
      <c r="T23" s="9"/>
      <c r="V23" t="s">
        <v>33</v>
      </c>
    </row>
    <row r="24" spans="1:22" ht="18" customHeight="1" x14ac:dyDescent="0.25">
      <c r="A24" s="11">
        <v>3</v>
      </c>
      <c r="B24" s="49" t="s">
        <v>15</v>
      </c>
      <c r="C24" s="24">
        <v>28970</v>
      </c>
      <c r="D24" s="24">
        <v>795</v>
      </c>
      <c r="E24" s="16">
        <v>23054</v>
      </c>
      <c r="F24" s="16">
        <v>1514</v>
      </c>
      <c r="G24" s="16">
        <v>18743</v>
      </c>
      <c r="H24" s="16">
        <v>1170</v>
      </c>
      <c r="I24" s="16">
        <v>13823</v>
      </c>
      <c r="J24" s="16">
        <v>1090</v>
      </c>
      <c r="K24" s="16">
        <v>13008</v>
      </c>
      <c r="L24" s="16">
        <v>1225</v>
      </c>
      <c r="M24" s="16">
        <v>25878</v>
      </c>
      <c r="N24" s="16">
        <v>1128</v>
      </c>
      <c r="O24" s="14">
        <f>C24+E24+G24+I24+K24+M24</f>
        <v>123476</v>
      </c>
      <c r="P24" s="14">
        <f>D24+F24+H24+J24+L24+N24</f>
        <v>6922</v>
      </c>
      <c r="Q24" s="15">
        <f t="shared" si="6"/>
        <v>130398</v>
      </c>
      <c r="R24" s="17"/>
      <c r="S24" s="9"/>
      <c r="T24" s="9"/>
    </row>
    <row r="25" spans="1:22" ht="18" customHeight="1" x14ac:dyDescent="0.25">
      <c r="A25" s="11">
        <v>4</v>
      </c>
      <c r="B25" s="49" t="s">
        <v>16</v>
      </c>
      <c r="C25" s="24">
        <v>550</v>
      </c>
      <c r="D25" s="24">
        <v>17</v>
      </c>
      <c r="E25" s="16">
        <v>122</v>
      </c>
      <c r="F25" s="16">
        <v>25</v>
      </c>
      <c r="G25" s="16">
        <v>367</v>
      </c>
      <c r="H25" s="16">
        <v>43</v>
      </c>
      <c r="I25" s="16">
        <v>42</v>
      </c>
      <c r="J25" s="16">
        <v>20</v>
      </c>
      <c r="K25" s="16">
        <v>0</v>
      </c>
      <c r="L25" s="16">
        <v>9</v>
      </c>
      <c r="M25" s="16">
        <v>50</v>
      </c>
      <c r="N25" s="16">
        <v>10</v>
      </c>
      <c r="O25" s="14">
        <f t="shared" si="4"/>
        <v>1131</v>
      </c>
      <c r="P25" s="14">
        <f t="shared" si="5"/>
        <v>124</v>
      </c>
      <c r="Q25" s="15">
        <f t="shared" si="6"/>
        <v>1255</v>
      </c>
      <c r="R25" s="17"/>
      <c r="S25" s="9"/>
    </row>
    <row r="26" spans="1:22" s="31" customFormat="1" ht="18" customHeight="1" x14ac:dyDescent="0.25">
      <c r="A26" s="11">
        <v>5</v>
      </c>
      <c r="B26" s="49" t="s">
        <v>17</v>
      </c>
      <c r="C26" s="24">
        <v>1714</v>
      </c>
      <c r="D26" s="24">
        <v>985</v>
      </c>
      <c r="E26" s="16">
        <v>389</v>
      </c>
      <c r="F26" s="16">
        <v>1929</v>
      </c>
      <c r="G26" s="16">
        <v>336</v>
      </c>
      <c r="H26" s="16">
        <v>1389</v>
      </c>
      <c r="I26" s="16">
        <v>419</v>
      </c>
      <c r="J26" s="16">
        <v>1753</v>
      </c>
      <c r="K26" s="16">
        <v>288</v>
      </c>
      <c r="L26" s="16">
        <v>1423</v>
      </c>
      <c r="M26" s="16">
        <v>1016</v>
      </c>
      <c r="N26" s="16">
        <v>1274</v>
      </c>
      <c r="O26" s="14">
        <f>C26+E26+G26+I26+K26+M26</f>
        <v>4162</v>
      </c>
      <c r="P26" s="14">
        <f t="shared" si="5"/>
        <v>8753</v>
      </c>
      <c r="Q26" s="15">
        <f t="shared" si="6"/>
        <v>12915</v>
      </c>
      <c r="R26" s="17"/>
      <c r="S26" s="30"/>
    </row>
    <row r="27" spans="1:22" ht="18" customHeight="1" x14ac:dyDescent="0.25">
      <c r="A27" s="11">
        <v>6</v>
      </c>
      <c r="B27" s="49" t="s">
        <v>18</v>
      </c>
      <c r="C27" s="24">
        <v>99887</v>
      </c>
      <c r="D27" s="24">
        <v>39649</v>
      </c>
      <c r="E27" s="16">
        <v>58544</v>
      </c>
      <c r="F27" s="16">
        <v>52805</v>
      </c>
      <c r="G27" s="16">
        <v>63316</v>
      </c>
      <c r="H27" s="16">
        <v>47636</v>
      </c>
      <c r="I27" s="16">
        <v>94570</v>
      </c>
      <c r="J27" s="16">
        <v>47178</v>
      </c>
      <c r="K27" s="16">
        <v>81877</v>
      </c>
      <c r="L27" s="16">
        <v>39108</v>
      </c>
      <c r="M27" s="16">
        <v>170969</v>
      </c>
      <c r="N27" s="16">
        <v>50291</v>
      </c>
      <c r="O27" s="14">
        <f t="shared" si="4"/>
        <v>569163</v>
      </c>
      <c r="P27" s="14">
        <f t="shared" si="5"/>
        <v>276667</v>
      </c>
      <c r="Q27" s="15">
        <f t="shared" si="6"/>
        <v>845830</v>
      </c>
      <c r="R27" s="17"/>
    </row>
    <row r="28" spans="1:22" ht="18" customHeight="1" x14ac:dyDescent="0.25">
      <c r="A28" s="11">
        <v>7</v>
      </c>
      <c r="B28" s="49" t="s">
        <v>19</v>
      </c>
      <c r="C28" s="24">
        <v>207</v>
      </c>
      <c r="D28" s="24">
        <v>79</v>
      </c>
      <c r="E28" s="16">
        <v>43</v>
      </c>
      <c r="F28" s="16">
        <v>91</v>
      </c>
      <c r="G28" s="16">
        <v>244</v>
      </c>
      <c r="H28" s="16">
        <v>58</v>
      </c>
      <c r="I28" s="16">
        <v>70</v>
      </c>
      <c r="J28" s="16">
        <v>41</v>
      </c>
      <c r="K28" s="16">
        <v>18</v>
      </c>
      <c r="L28" s="16">
        <v>19</v>
      </c>
      <c r="M28" s="16">
        <v>225</v>
      </c>
      <c r="N28" s="16">
        <v>26</v>
      </c>
      <c r="O28" s="14">
        <f t="shared" si="4"/>
        <v>807</v>
      </c>
      <c r="P28" s="14">
        <f t="shared" si="5"/>
        <v>314</v>
      </c>
      <c r="Q28" s="15">
        <f t="shared" si="6"/>
        <v>1121</v>
      </c>
      <c r="R28" s="17"/>
    </row>
    <row r="29" spans="1:22" ht="18" customHeight="1" x14ac:dyDescent="0.25">
      <c r="A29" s="11">
        <v>8</v>
      </c>
      <c r="B29" s="49" t="s">
        <v>20</v>
      </c>
      <c r="C29" s="24">
        <v>1043</v>
      </c>
      <c r="D29" s="24">
        <v>60</v>
      </c>
      <c r="E29" s="16">
        <v>63</v>
      </c>
      <c r="F29" s="16">
        <v>1006</v>
      </c>
      <c r="G29" s="16">
        <v>875</v>
      </c>
      <c r="H29" s="16">
        <v>48</v>
      </c>
      <c r="I29" s="16">
        <v>665</v>
      </c>
      <c r="J29" s="16">
        <v>61</v>
      </c>
      <c r="K29" s="16">
        <v>789</v>
      </c>
      <c r="L29" s="16">
        <v>50</v>
      </c>
      <c r="M29" s="16">
        <v>812</v>
      </c>
      <c r="N29" s="16">
        <v>67</v>
      </c>
      <c r="O29" s="14">
        <f t="shared" si="4"/>
        <v>4247</v>
      </c>
      <c r="P29" s="14">
        <f t="shared" si="5"/>
        <v>1292</v>
      </c>
      <c r="Q29" s="15">
        <f t="shared" si="6"/>
        <v>5539</v>
      </c>
      <c r="R29" s="17"/>
    </row>
    <row r="30" spans="1:22" ht="18" customHeight="1" x14ac:dyDescent="0.25">
      <c r="A30" s="11">
        <v>9</v>
      </c>
      <c r="B30" s="49" t="s">
        <v>21</v>
      </c>
      <c r="C30" s="24">
        <v>16647</v>
      </c>
      <c r="D30" s="24">
        <v>5284</v>
      </c>
      <c r="E30" s="16">
        <v>4343</v>
      </c>
      <c r="F30" s="16">
        <v>27600</v>
      </c>
      <c r="G30" s="16">
        <v>4280</v>
      </c>
      <c r="H30" s="16">
        <v>19624</v>
      </c>
      <c r="I30" s="16">
        <v>3664</v>
      </c>
      <c r="J30" s="16">
        <v>16947</v>
      </c>
      <c r="K30" s="16">
        <v>3336</v>
      </c>
      <c r="L30" s="16">
        <v>11846</v>
      </c>
      <c r="M30" s="16">
        <v>5919</v>
      </c>
      <c r="N30" s="16">
        <v>10419</v>
      </c>
      <c r="O30" s="14">
        <f t="shared" si="4"/>
        <v>38189</v>
      </c>
      <c r="P30" s="14">
        <f t="shared" si="5"/>
        <v>91720</v>
      </c>
      <c r="Q30" s="15">
        <f t="shared" si="6"/>
        <v>129909</v>
      </c>
      <c r="R30" s="17"/>
    </row>
    <row r="31" spans="1:22" ht="18" customHeight="1" x14ac:dyDescent="0.25">
      <c r="A31" s="11">
        <v>10</v>
      </c>
      <c r="B31" s="49" t="s">
        <v>22</v>
      </c>
      <c r="C31" s="24">
        <v>71</v>
      </c>
      <c r="D31" s="24">
        <v>21</v>
      </c>
      <c r="E31" s="16">
        <v>72</v>
      </c>
      <c r="F31" s="16">
        <v>29</v>
      </c>
      <c r="G31" s="16">
        <v>64</v>
      </c>
      <c r="H31" s="16">
        <v>26</v>
      </c>
      <c r="I31" s="16">
        <v>56</v>
      </c>
      <c r="J31" s="16">
        <v>28</v>
      </c>
      <c r="K31" s="16">
        <v>62</v>
      </c>
      <c r="L31" s="16">
        <v>115</v>
      </c>
      <c r="M31" s="16">
        <v>61</v>
      </c>
      <c r="N31" s="16">
        <v>147</v>
      </c>
      <c r="O31" s="14">
        <f t="shared" si="4"/>
        <v>386</v>
      </c>
      <c r="P31" s="14">
        <f t="shared" si="5"/>
        <v>366</v>
      </c>
      <c r="Q31" s="15">
        <f t="shared" si="6"/>
        <v>752</v>
      </c>
      <c r="R31" s="17"/>
    </row>
    <row r="32" spans="1:22" ht="18" customHeight="1" x14ac:dyDescent="0.25">
      <c r="A32" s="11">
        <v>11</v>
      </c>
      <c r="B32" s="49" t="s">
        <v>23</v>
      </c>
      <c r="C32" s="24"/>
      <c r="D32" s="24">
        <v>767</v>
      </c>
      <c r="E32" s="16"/>
      <c r="F32" s="16">
        <v>1381</v>
      </c>
      <c r="G32" s="16">
        <v>0</v>
      </c>
      <c r="H32" s="16">
        <v>1572</v>
      </c>
      <c r="I32" s="16"/>
      <c r="J32" s="16">
        <v>1301</v>
      </c>
      <c r="K32" s="16">
        <v>0</v>
      </c>
      <c r="L32" s="16">
        <v>350</v>
      </c>
      <c r="M32" s="16">
        <v>0</v>
      </c>
      <c r="N32" s="16">
        <v>551</v>
      </c>
      <c r="O32" s="14">
        <f t="shared" si="4"/>
        <v>0</v>
      </c>
      <c r="P32" s="14">
        <f t="shared" si="5"/>
        <v>5922</v>
      </c>
      <c r="Q32" s="15">
        <f t="shared" si="6"/>
        <v>5922</v>
      </c>
      <c r="R32" s="17"/>
    </row>
    <row r="33" spans="1:18" ht="18" customHeight="1" x14ac:dyDescent="0.25">
      <c r="A33" s="12"/>
      <c r="B33" s="18" t="s">
        <v>24</v>
      </c>
      <c r="C33" s="21">
        <f t="shared" ref="C33:P33" si="7">C22+C23+C24+C25+C26+C27+C28+C29+C30+C31+C32</f>
        <v>158604</v>
      </c>
      <c r="D33" s="21">
        <f t="shared" si="7"/>
        <v>62733</v>
      </c>
      <c r="E33" s="21">
        <f t="shared" si="7"/>
        <v>95797</v>
      </c>
      <c r="F33" s="22">
        <f t="shared" si="7"/>
        <v>99693</v>
      </c>
      <c r="G33" s="22">
        <f t="shared" si="7"/>
        <v>96893</v>
      </c>
      <c r="H33" s="22">
        <f t="shared" si="7"/>
        <v>83543</v>
      </c>
      <c r="I33" s="22">
        <f>I22+I23+I24+I25+I26+I27+I28+I29+I30+I31+I32</f>
        <v>125509</v>
      </c>
      <c r="J33" s="22">
        <f>J22+J23+J24+J25+J26+J27+J28+J29+J30+J31+J32</f>
        <v>79703</v>
      </c>
      <c r="K33" s="22">
        <f>K22+K23+K24+K25+K26+K27+K28+K29+K30+K31+K32</f>
        <v>110532</v>
      </c>
      <c r="L33" s="22">
        <f t="shared" si="7"/>
        <v>62751</v>
      </c>
      <c r="M33" s="22">
        <f t="shared" si="7"/>
        <v>236073</v>
      </c>
      <c r="N33" s="22">
        <f t="shared" si="7"/>
        <v>75495</v>
      </c>
      <c r="O33" s="14">
        <f t="shared" si="7"/>
        <v>823408</v>
      </c>
      <c r="P33" s="14">
        <f t="shared" si="7"/>
        <v>463918</v>
      </c>
      <c r="Q33" s="23">
        <f t="shared" si="6"/>
        <v>1287326</v>
      </c>
      <c r="R33" s="17"/>
    </row>
    <row r="34" spans="1:18" ht="18" customHeight="1" x14ac:dyDescent="0.25">
      <c r="A34" s="25"/>
      <c r="B34" s="26"/>
      <c r="C34" s="32" t="s">
        <v>31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15">
        <f>O18+O33</f>
        <v>1467717</v>
      </c>
      <c r="P34" s="15">
        <f>P18+P33</f>
        <v>678621</v>
      </c>
      <c r="Q34" s="48">
        <f>Q18+Q33</f>
        <v>2146338</v>
      </c>
      <c r="R34" s="17"/>
    </row>
    <row r="35" spans="1:18" ht="14.25" customHeight="1" x14ac:dyDescent="0.25">
      <c r="A35" s="5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  <c r="P35" s="8"/>
      <c r="Q35" s="8"/>
    </row>
    <row r="39" spans="1:18" s="3" customFormat="1" ht="24.95" customHeight="1" x14ac:dyDescent="0.25">
      <c r="A39" s="2"/>
      <c r="B39" s="4"/>
    </row>
    <row r="40" spans="1:18" s="3" customFormat="1" ht="24.95" customHeight="1" x14ac:dyDescent="0.25"/>
    <row r="41" spans="1:18" s="3" customFormat="1" ht="24.95" customHeight="1" x14ac:dyDescent="0.25"/>
    <row r="42" spans="1:18" s="3" customFormat="1" ht="24.95" customHeight="1" x14ac:dyDescent="0.25"/>
    <row r="43" spans="1:18" s="3" customFormat="1" ht="24.95" customHeight="1" x14ac:dyDescent="0.25"/>
    <row r="44" spans="1:18" s="3" customFormat="1" ht="24.95" customHeight="1" x14ac:dyDescent="0.25"/>
    <row r="45" spans="1:18" s="3" customFormat="1" ht="24.95" customHeight="1" x14ac:dyDescent="0.25"/>
    <row r="46" spans="1:18" s="3" customFormat="1" ht="24.95" customHeight="1" x14ac:dyDescent="0.25"/>
    <row r="47" spans="1:18" s="3" customFormat="1" ht="24.95" customHeight="1" x14ac:dyDescent="0.25"/>
    <row r="48" spans="1:18" s="3" customFormat="1" ht="24.95" customHeight="1" x14ac:dyDescent="0.25"/>
    <row r="49" spans="1:1" s="3" customFormat="1" ht="24.95" customHeight="1" x14ac:dyDescent="0.25"/>
    <row r="50" spans="1:1" s="3" customFormat="1" ht="24.95" customHeight="1" x14ac:dyDescent="0.25"/>
    <row r="51" spans="1:1" s="3" customFormat="1" ht="24.95" customHeight="1" x14ac:dyDescent="0.25"/>
    <row r="52" spans="1:1" s="3" customFormat="1" ht="24.95" customHeight="1" x14ac:dyDescent="0.25"/>
    <row r="53" spans="1:1" s="3" customFormat="1" ht="24.95" customHeight="1" x14ac:dyDescent="0.25"/>
    <row r="54" spans="1:1" s="3" customFormat="1" ht="24.95" customHeight="1" x14ac:dyDescent="0.25">
      <c r="A54"/>
    </row>
    <row r="55" spans="1:1" s="3" customFormat="1" ht="24.95" customHeight="1" x14ac:dyDescent="0.25">
      <c r="A55"/>
    </row>
  </sheetData>
  <mergeCells count="23">
    <mergeCell ref="A1:Q1"/>
    <mergeCell ref="A2:Q2"/>
    <mergeCell ref="A4:A5"/>
    <mergeCell ref="B4:B5"/>
    <mergeCell ref="C4:D4"/>
    <mergeCell ref="E4:F4"/>
    <mergeCell ref="G4:H4"/>
    <mergeCell ref="I4:J4"/>
    <mergeCell ref="K4:L4"/>
    <mergeCell ref="O4:P4"/>
    <mergeCell ref="Q4:Q5"/>
    <mergeCell ref="M4:N4"/>
    <mergeCell ref="Q19:Q20"/>
    <mergeCell ref="A19:A20"/>
    <mergeCell ref="B19:B20"/>
    <mergeCell ref="C19:D19"/>
    <mergeCell ref="E19:F19"/>
    <mergeCell ref="G19:H19"/>
    <mergeCell ref="C34:N34"/>
    <mergeCell ref="M19:N19"/>
    <mergeCell ref="O19:P19"/>
    <mergeCell ref="I19:J19"/>
    <mergeCell ref="K19:L19"/>
  </mergeCells>
  <pageMargins left="0.7" right="0.7" top="0.75" bottom="0.75" header="0.3" footer="0.3"/>
  <pageSetup paperSize="10000" scale="7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Dinas Pariwisata</cp:lastModifiedBy>
  <cp:lastPrinted>2023-01-07T04:00:56Z</cp:lastPrinted>
  <dcterms:created xsi:type="dcterms:W3CDTF">2018-02-07T02:11:44Z</dcterms:created>
  <dcterms:modified xsi:type="dcterms:W3CDTF">2023-02-06T03:03:23Z</dcterms:modified>
</cp:coreProperties>
</file>