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2120" windowHeight="8445" tabRatio="599" activeTab="0"/>
  </bookViews>
  <sheets>
    <sheet name="JANUARI-JUNI" sheetId="1" r:id="rId1"/>
    <sheet name="JULI-DESEMBER" sheetId="2" r:id="rId2"/>
  </sheets>
  <definedNames/>
  <calcPr fullCalcOnLoad="1"/>
</workbook>
</file>

<file path=xl/sharedStrings.xml><?xml version="1.0" encoding="utf-8"?>
<sst xmlns="http://schemas.openxmlformats.org/spreadsheetml/2006/main" count="606" uniqueCount="77">
  <si>
    <t>APRIL</t>
  </si>
  <si>
    <t>MEI</t>
  </si>
  <si>
    <t>JUMLAH</t>
  </si>
  <si>
    <t>TOTAL</t>
  </si>
  <si>
    <t>NUS</t>
  </si>
  <si>
    <t>MAN</t>
  </si>
  <si>
    <t>NO</t>
  </si>
  <si>
    <t>JULI</t>
  </si>
  <si>
    <t>NOPEMBER</t>
  </si>
  <si>
    <t>DATA TINGKAT HUNIAN WISATAWAN NUSANTARA DAN MANCANEGARA</t>
  </si>
  <si>
    <t>NAMA HOTEL</t>
  </si>
  <si>
    <t>CLV Hotel &amp; Villa</t>
  </si>
  <si>
    <t>Strawberry Hill</t>
  </si>
  <si>
    <t>PT Resort Puri Candi Kuning</t>
  </si>
  <si>
    <t>KECAMATAN BATURITI</t>
  </si>
  <si>
    <t>Dewi Shinta</t>
  </si>
  <si>
    <t>Aris</t>
  </si>
  <si>
    <t>KECAMATAN KEDIRI</t>
  </si>
  <si>
    <t>KECAMATAN KERAMBITAN</t>
  </si>
  <si>
    <t>Villa Taman diblayu</t>
  </si>
  <si>
    <t xml:space="preserve">KECAMATAN MARGA </t>
  </si>
  <si>
    <t>Bali Silent Retreat</t>
  </si>
  <si>
    <t>KECAMATAN PENEBEL</t>
  </si>
  <si>
    <t>PADA HOTEL - HOTEL DI KABUPATEN TABANAN</t>
  </si>
  <si>
    <t>Sanda Butik Villas</t>
  </si>
  <si>
    <t>Cempaka Belimbing Villa</t>
  </si>
  <si>
    <t>KECAMATAN PUPUAN</t>
  </si>
  <si>
    <t>Pondok Pitaya</t>
  </si>
  <si>
    <t>Gajah Mina Beach Resort</t>
  </si>
  <si>
    <t>KECAMATAN SELEMADEG BARAT</t>
  </si>
  <si>
    <t>KECAMATAN SELEMADEG TIMUR</t>
  </si>
  <si>
    <t>Sahaja Sawah Resort</t>
  </si>
  <si>
    <t>KECAMATAN TABANAN</t>
  </si>
  <si>
    <t>Taman Rai</t>
  </si>
  <si>
    <t>Vista</t>
  </si>
  <si>
    <t>Waka Gangga</t>
  </si>
  <si>
    <t xml:space="preserve">KECAMATAN SELEMADEG </t>
  </si>
  <si>
    <t>PT. Tukad BalianPratama</t>
  </si>
  <si>
    <t>PT. Pondok Meditasi</t>
  </si>
  <si>
    <t>AGUSTUS</t>
  </si>
  <si>
    <t>SEPTEMBER</t>
  </si>
  <si>
    <t>OKTOBER</t>
  </si>
  <si>
    <t>DESEMBER</t>
  </si>
  <si>
    <t>DESEMEBR</t>
  </si>
  <si>
    <t>JANUARI</t>
  </si>
  <si>
    <t>PEBRUARI</t>
  </si>
  <si>
    <t>MARET</t>
  </si>
  <si>
    <t>JUNI</t>
  </si>
  <si>
    <t xml:space="preserve">MEI </t>
  </si>
  <si>
    <t>Soori Bali</t>
  </si>
  <si>
    <t>Saranam Resort and Spa</t>
  </si>
  <si>
    <t>Kebun Villa</t>
  </si>
  <si>
    <t>Gubung Balian Beach</t>
  </si>
  <si>
    <t>Natya</t>
  </si>
  <si>
    <t>Villa Kebun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</si>
  <si>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</si>
  <si>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Gubug Balian </t>
  </si>
  <si>
    <t xml:space="preserve">Bali Silent Reatreat </t>
  </si>
  <si>
    <t xml:space="preserve">Hotel air Panas </t>
  </si>
  <si>
    <t>Hotel Air Panas</t>
  </si>
  <si>
    <t xml:space="preserve">Natya Hotel </t>
  </si>
  <si>
    <t>Puri Taman Sari Resort</t>
  </si>
  <si>
    <t xml:space="preserve">Uma Sari Rice Teracce Villa </t>
  </si>
  <si>
    <t xml:space="preserve"> DARI BULAN JULI s/d BULAN DESEMBER TAHUN 2021</t>
  </si>
  <si>
    <t xml:space="preserve">Total </t>
  </si>
  <si>
    <t xml:space="preserve">Enjung Beji </t>
  </si>
  <si>
    <t xml:space="preserve">Uma Dathu Resort </t>
  </si>
  <si>
    <t>Amarta Reatreat</t>
  </si>
  <si>
    <t xml:space="preserve">Pondok wisata vista </t>
  </si>
  <si>
    <t xml:space="preserve">TOTAL </t>
  </si>
  <si>
    <t xml:space="preserve">note : total kunjungan januari hingga desember 2021 adalah </t>
  </si>
  <si>
    <t xml:space="preserve"> DARI BULAN JANUARI s/d BULAN JUNI TAHUN 2022</t>
  </si>
  <si>
    <t xml:space="preserve">Pondok Wisata Vista </t>
  </si>
  <si>
    <t xml:space="preserve"> </t>
  </si>
  <si>
    <t>Pondok wisata Anggun</t>
  </si>
  <si>
    <t>Bali Beach Glamping</t>
  </si>
  <si>
    <t>Vista Hotel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</si>
</sst>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_);_(* \(#,##0.00\);_(* &quot;-&quot;_);_(@_)"/>
    <numFmt numFmtId="179" formatCode="_(* #,##0.0_);_(* \(#,##0.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69" fontId="3" fillId="0" borderId="14" xfId="43" applyFont="1" applyBorder="1" applyAlignment="1">
      <alignment horizontal="left" vertical="center"/>
    </xf>
    <xf numFmtId="169" fontId="3" fillId="0" borderId="14" xfId="43" applyNumberFormat="1" applyFont="1" applyBorder="1" applyAlignment="1">
      <alignment horizontal="left" vertical="center"/>
    </xf>
    <xf numFmtId="169" fontId="2" fillId="0" borderId="14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169" fontId="2" fillId="0" borderId="14" xfId="43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43" applyFont="1" applyBorder="1" applyAlignment="1">
      <alignment horizontal="left" vertical="center"/>
    </xf>
    <xf numFmtId="169" fontId="3" fillId="0" borderId="0" xfId="43" applyFont="1" applyBorder="1" applyAlignment="1">
      <alignment horizontal="left" vertical="center"/>
    </xf>
    <xf numFmtId="169" fontId="3" fillId="0" borderId="0" xfId="43" applyNumberFormat="1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/>
    </xf>
    <xf numFmtId="169" fontId="3" fillId="0" borderId="14" xfId="43" applyFont="1" applyBorder="1" applyAlignment="1" quotePrefix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9" fontId="2" fillId="0" borderId="10" xfId="43" applyFont="1" applyBorder="1" applyAlignment="1">
      <alignment horizontal="left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69" fontId="3" fillId="0" borderId="15" xfId="43" applyFont="1" applyBorder="1" applyAlignment="1">
      <alignment horizontal="left" vertical="center"/>
    </xf>
    <xf numFmtId="169" fontId="3" fillId="0" borderId="15" xfId="43" applyNumberFormat="1" applyFont="1" applyBorder="1" applyAlignment="1">
      <alignment horizontal="left" vertical="center"/>
    </xf>
    <xf numFmtId="169" fontId="2" fillId="0" borderId="15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/>
    </xf>
    <xf numFmtId="169" fontId="3" fillId="0" borderId="16" xfId="43" applyFont="1" applyBorder="1" applyAlignment="1">
      <alignment horizontal="left" vertical="center"/>
    </xf>
    <xf numFmtId="169" fontId="3" fillId="0" borderId="16" xfId="43" applyNumberFormat="1" applyFont="1" applyBorder="1" applyAlignment="1">
      <alignment horizontal="left" vertical="center"/>
    </xf>
    <xf numFmtId="169" fontId="2" fillId="0" borderId="16" xfId="0" applyNumberFormat="1" applyFont="1" applyBorder="1" applyAlignment="1">
      <alignment horizontal="center" vertical="center"/>
    </xf>
    <xf numFmtId="169" fontId="2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left" vertical="center"/>
    </xf>
    <xf numFmtId="169" fontId="2" fillId="0" borderId="13" xfId="43" applyNumberFormat="1" applyFont="1" applyBorder="1" applyAlignment="1">
      <alignment horizontal="left" vertical="center"/>
    </xf>
    <xf numFmtId="16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9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169" fontId="3" fillId="0" borderId="0" xfId="43" applyFont="1" applyAlignment="1">
      <alignment/>
    </xf>
    <xf numFmtId="169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9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169" fontId="3" fillId="0" borderId="14" xfId="43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69" fontId="3" fillId="0" borderId="14" xfId="43" applyFont="1" applyBorder="1" applyAlignment="1">
      <alignment vertical="center"/>
    </xf>
    <xf numFmtId="169" fontId="3" fillId="0" borderId="14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4" xfId="43" applyFont="1" applyBorder="1" applyAlignment="1">
      <alignment vertical="center"/>
    </xf>
    <xf numFmtId="169" fontId="2" fillId="0" borderId="13" xfId="0" applyNumberFormat="1" applyFont="1" applyBorder="1" applyAlignment="1">
      <alignment horizontal="center" vertical="center"/>
    </xf>
    <xf numFmtId="169" fontId="3" fillId="0" borderId="14" xfId="43" applyFont="1" applyBorder="1" applyAlignment="1">
      <alignment horizontal="right" vertical="center"/>
    </xf>
    <xf numFmtId="169" fontId="3" fillId="0" borderId="14" xfId="43" applyNumberFormat="1" applyFont="1" applyBorder="1" applyAlignment="1">
      <alignment horizontal="center" vertical="center"/>
    </xf>
    <xf numFmtId="169" fontId="2" fillId="0" borderId="14" xfId="0" applyNumberFormat="1" applyFont="1" applyBorder="1" applyAlignment="1" quotePrefix="1">
      <alignment horizontal="center" vertical="center"/>
    </xf>
    <xf numFmtId="169" fontId="3" fillId="0" borderId="14" xfId="43" applyNumberFormat="1" applyFont="1" applyBorder="1" applyAlignment="1" quotePrefix="1">
      <alignment horizontal="left" vertical="center"/>
    </xf>
    <xf numFmtId="169" fontId="3" fillId="0" borderId="14" xfId="43" applyFont="1" applyBorder="1" applyAlignment="1" quotePrefix="1">
      <alignment horizontal="left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169" fontId="3" fillId="0" borderId="14" xfId="0" applyNumberFormat="1" applyFont="1" applyBorder="1" applyAlignment="1" quotePrefix="1">
      <alignment horizontal="center"/>
    </xf>
    <xf numFmtId="169" fontId="3" fillId="0" borderId="14" xfId="0" applyNumberFormat="1" applyFont="1" applyBorder="1" applyAlignment="1" quotePrefix="1">
      <alignment/>
    </xf>
    <xf numFmtId="0" fontId="2" fillId="0" borderId="0" xfId="0" applyFont="1" applyAlignment="1">
      <alignment/>
    </xf>
    <xf numFmtId="169" fontId="3" fillId="0" borderId="14" xfId="0" applyNumberFormat="1" applyFont="1" applyBorder="1" applyAlignment="1">
      <alignment horizontal="right"/>
    </xf>
    <xf numFmtId="169" fontId="2" fillId="0" borderId="14" xfId="43" applyNumberFormat="1" applyFont="1" applyBorder="1" applyAlignment="1">
      <alignment horizontal="left" vertical="center"/>
    </xf>
    <xf numFmtId="169" fontId="3" fillId="0" borderId="13" xfId="0" applyNumberFormat="1" applyFont="1" applyBorder="1" applyAlignment="1" quotePrefix="1">
      <alignment horizontal="center" vertical="center"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169" fontId="3" fillId="0" borderId="14" xfId="43" applyNumberFormat="1" applyFont="1" applyBorder="1" applyAlignment="1" quotePrefix="1">
      <alignment horizontal="center" vertical="center"/>
    </xf>
    <xf numFmtId="169" fontId="3" fillId="0" borderId="13" xfId="43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41" fontId="2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/>
    </xf>
    <xf numFmtId="41" fontId="3" fillId="0" borderId="14" xfId="43" applyNumberFormat="1" applyFont="1" applyBorder="1" applyAlignment="1">
      <alignment horizontal="center" vertical="center"/>
    </xf>
    <xf numFmtId="41" fontId="3" fillId="0" borderId="14" xfId="43" applyNumberFormat="1" applyFont="1" applyBorder="1" applyAlignment="1" quotePrefix="1">
      <alignment horizontal="center" vertical="center"/>
    </xf>
    <xf numFmtId="41" fontId="2" fillId="0" borderId="14" xfId="0" applyNumberFormat="1" applyFont="1" applyBorder="1" applyAlignment="1" quotePrefix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/>
    </xf>
    <xf numFmtId="41" fontId="3" fillId="0" borderId="14" xfId="0" applyNumberFormat="1" applyFont="1" applyBorder="1" applyAlignment="1" quotePrefix="1">
      <alignment/>
    </xf>
    <xf numFmtId="41" fontId="3" fillId="0" borderId="14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69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3" fillId="0" borderId="14" xfId="0" applyFont="1" applyBorder="1" applyAlignment="1">
      <alignment horizontal="right"/>
    </xf>
    <xf numFmtId="169" fontId="3" fillId="0" borderId="13" xfId="0" applyNumberFormat="1" applyFont="1" applyBorder="1" applyAlignment="1">
      <alignment horizontal="left" vertical="center"/>
    </xf>
    <xf numFmtId="169" fontId="3" fillId="0" borderId="13" xfId="0" applyNumberFormat="1" applyFont="1" applyBorder="1" applyAlignment="1" quotePrefix="1">
      <alignment horizontal="left" vertical="center"/>
    </xf>
    <xf numFmtId="169" fontId="3" fillId="0" borderId="14" xfId="0" applyNumberFormat="1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69" fontId="11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3" fillId="0" borderId="13" xfId="0" applyNumberFormat="1" applyFont="1" applyBorder="1" applyAlignment="1">
      <alignment horizontal="center" vertical="center"/>
    </xf>
    <xf numFmtId="169" fontId="8" fillId="0" borderId="0" xfId="0" applyNumberFormat="1" applyFont="1" applyAlignment="1">
      <alignment/>
    </xf>
    <xf numFmtId="41" fontId="3" fillId="0" borderId="13" xfId="0" applyNumberFormat="1" applyFont="1" applyBorder="1" applyAlignment="1">
      <alignment horizontal="center" vertical="center"/>
    </xf>
    <xf numFmtId="169" fontId="3" fillId="33" borderId="13" xfId="0" applyNumberFormat="1" applyFont="1" applyFill="1" applyBorder="1" applyAlignment="1">
      <alignment horizontal="center" vertical="center"/>
    </xf>
    <xf numFmtId="169" fontId="3" fillId="33" borderId="14" xfId="0" applyNumberFormat="1" applyFont="1" applyFill="1" applyBorder="1" applyAlignment="1">
      <alignment horizontal="center" vertical="center"/>
    </xf>
    <xf numFmtId="169" fontId="3" fillId="33" borderId="14" xfId="43" applyFont="1" applyFill="1" applyBorder="1" applyAlignment="1">
      <alignment horizontal="center" vertical="center"/>
    </xf>
    <xf numFmtId="169" fontId="3" fillId="33" borderId="14" xfId="43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/>
    </xf>
    <xf numFmtId="169" fontId="3" fillId="33" borderId="14" xfId="0" applyNumberFormat="1" applyFont="1" applyFill="1" applyBorder="1" applyAlignment="1">
      <alignment horizontal="center"/>
    </xf>
    <xf numFmtId="169" fontId="3" fillId="33" borderId="14" xfId="0" applyNumberFormat="1" applyFont="1" applyFill="1" applyBorder="1" applyAlignment="1">
      <alignment/>
    </xf>
    <xf numFmtId="169" fontId="2" fillId="33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left" vertical="center"/>
    </xf>
    <xf numFmtId="0" fontId="3" fillId="13" borderId="14" xfId="0" applyFont="1" applyFill="1" applyBorder="1" applyAlignment="1">
      <alignment/>
    </xf>
    <xf numFmtId="0" fontId="3" fillId="13" borderId="12" xfId="0" applyFont="1" applyFill="1" applyBorder="1" applyAlignment="1">
      <alignment/>
    </xf>
    <xf numFmtId="0" fontId="3" fillId="13" borderId="0" xfId="0" applyFont="1" applyFill="1" applyAlignment="1">
      <alignment/>
    </xf>
    <xf numFmtId="0" fontId="2" fillId="13" borderId="1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7"/>
  <sheetViews>
    <sheetView tabSelected="1" zoomScalePageLayoutView="0" workbookViewId="0" topLeftCell="A87">
      <selection activeCell="R116" sqref="R116"/>
    </sheetView>
  </sheetViews>
  <sheetFormatPr defaultColWidth="9.140625" defaultRowHeight="12.75"/>
  <cols>
    <col min="2" max="2" width="4.7109375" style="0" customWidth="1"/>
    <col min="3" max="3" width="25.00390625" style="0" customWidth="1"/>
    <col min="5" max="5" width="10.28125" style="0" customWidth="1"/>
    <col min="7" max="7" width="10.28125" style="0" customWidth="1"/>
    <col min="16" max="16" width="12.140625" style="0" customWidth="1"/>
    <col min="17" max="17" width="11.7109375" style="0" customWidth="1"/>
    <col min="18" max="18" width="12.28125" style="0" customWidth="1"/>
  </cols>
  <sheetData>
    <row r="1" spans="1:18" ht="18">
      <c r="A1" s="1"/>
      <c r="B1" s="162" t="s">
        <v>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8">
      <c r="A2" s="1"/>
      <c r="B2" s="162" t="s">
        <v>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18">
      <c r="A3" s="1"/>
      <c r="B3" s="162" t="s">
        <v>71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8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1" ht="16.5">
      <c r="A5" s="84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4"/>
      <c r="Q5" s="84"/>
      <c r="R5" s="84"/>
      <c r="S5" s="85"/>
      <c r="T5" s="85"/>
      <c r="U5" s="85"/>
    </row>
    <row r="6" spans="1:21" ht="15.75">
      <c r="A6" s="2"/>
      <c r="B6" s="149" t="s">
        <v>14</v>
      </c>
      <c r="C6" s="14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87"/>
      <c r="T6" s="85"/>
      <c r="U6" s="85"/>
    </row>
    <row r="7" spans="1:21" ht="15.75">
      <c r="A7" s="2"/>
      <c r="B7" s="145" t="s">
        <v>6</v>
      </c>
      <c r="C7" s="147" t="s">
        <v>10</v>
      </c>
      <c r="D7" s="141" t="s">
        <v>44</v>
      </c>
      <c r="E7" s="142"/>
      <c r="F7" s="141" t="s">
        <v>45</v>
      </c>
      <c r="G7" s="142"/>
      <c r="H7" s="141" t="s">
        <v>46</v>
      </c>
      <c r="I7" s="142"/>
      <c r="J7" s="141" t="s">
        <v>0</v>
      </c>
      <c r="K7" s="142"/>
      <c r="L7" s="141" t="s">
        <v>1</v>
      </c>
      <c r="M7" s="142"/>
      <c r="N7" s="141" t="s">
        <v>47</v>
      </c>
      <c r="O7" s="142"/>
      <c r="P7" s="141" t="s">
        <v>2</v>
      </c>
      <c r="Q7" s="142"/>
      <c r="R7" s="169" t="s">
        <v>3</v>
      </c>
      <c r="S7" s="87"/>
      <c r="T7" s="85"/>
      <c r="U7" s="85"/>
    </row>
    <row r="8" spans="1:21" ht="15.75">
      <c r="A8" s="2"/>
      <c r="B8" s="146"/>
      <c r="C8" s="148"/>
      <c r="D8" s="167" t="s">
        <v>4</v>
      </c>
      <c r="E8" s="168" t="s">
        <v>5</v>
      </c>
      <c r="F8" s="167" t="s">
        <v>4</v>
      </c>
      <c r="G8" s="168" t="s">
        <v>5</v>
      </c>
      <c r="H8" s="167" t="s">
        <v>4</v>
      </c>
      <c r="I8" s="168" t="s">
        <v>5</v>
      </c>
      <c r="J8" s="167" t="s">
        <v>4</v>
      </c>
      <c r="K8" s="168" t="s">
        <v>5</v>
      </c>
      <c r="L8" s="167" t="s">
        <v>4</v>
      </c>
      <c r="M8" s="168" t="s">
        <v>5</v>
      </c>
      <c r="N8" s="167" t="s">
        <v>4</v>
      </c>
      <c r="O8" s="168" t="s">
        <v>5</v>
      </c>
      <c r="P8" s="167" t="s">
        <v>4</v>
      </c>
      <c r="Q8" s="168" t="s">
        <v>5</v>
      </c>
      <c r="R8" s="170"/>
      <c r="S8" s="87"/>
      <c r="T8" s="85"/>
      <c r="U8" s="85"/>
    </row>
    <row r="9" spans="1:21" ht="15.75">
      <c r="A9" s="2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2">
        <v>13</v>
      </c>
      <c r="O9" s="10">
        <v>14</v>
      </c>
      <c r="P9" s="10">
        <v>15</v>
      </c>
      <c r="Q9" s="10">
        <v>17</v>
      </c>
      <c r="R9" s="10">
        <v>18</v>
      </c>
      <c r="S9" s="87"/>
      <c r="T9" s="85"/>
      <c r="U9" s="85"/>
    </row>
    <row r="10" spans="1:23" ht="15.75">
      <c r="A10" s="2"/>
      <c r="B10" s="13">
        <v>1</v>
      </c>
      <c r="C10" s="132" t="s">
        <v>11</v>
      </c>
      <c r="D10" s="64">
        <v>912</v>
      </c>
      <c r="E10" s="64">
        <v>26</v>
      </c>
      <c r="F10" s="15">
        <v>342</v>
      </c>
      <c r="G10" s="15">
        <v>14</v>
      </c>
      <c r="H10" s="15">
        <v>380</v>
      </c>
      <c r="I10" s="15">
        <v>28</v>
      </c>
      <c r="J10" s="15">
        <v>564</v>
      </c>
      <c r="K10" s="15">
        <v>30</v>
      </c>
      <c r="L10" s="15">
        <v>1232</v>
      </c>
      <c r="M10" s="15">
        <v>48</v>
      </c>
      <c r="N10" s="16">
        <v>1048</v>
      </c>
      <c r="O10" s="16">
        <v>66</v>
      </c>
      <c r="P10" s="17">
        <f>D10+F10+H10+J10+L10+N10</f>
        <v>4478</v>
      </c>
      <c r="Q10" s="17">
        <f>E10+G10+I10+K10+M10+O10</f>
        <v>212</v>
      </c>
      <c r="R10" s="18">
        <f>P10+Q10</f>
        <v>4690</v>
      </c>
      <c r="S10" s="87"/>
      <c r="T10" s="85"/>
      <c r="U10" s="85"/>
      <c r="W10" s="83"/>
    </row>
    <row r="11" spans="1:21" ht="15.75">
      <c r="A11" s="2"/>
      <c r="B11" s="13">
        <v>2</v>
      </c>
      <c r="C11" s="132" t="s">
        <v>50</v>
      </c>
      <c r="D11" s="64">
        <v>0</v>
      </c>
      <c r="E11" s="64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6"/>
      <c r="O11" s="16"/>
      <c r="P11" s="17">
        <f>D11+F11+H11+J11+L11+N11</f>
        <v>0</v>
      </c>
      <c r="Q11" s="17">
        <f>E11+G11+I11+K11+M11+O11</f>
        <v>0</v>
      </c>
      <c r="R11" s="18">
        <f>P11+Q11</f>
        <v>0</v>
      </c>
      <c r="S11" s="87" t="s">
        <v>73</v>
      </c>
      <c r="T11" s="85"/>
      <c r="U11" s="85"/>
    </row>
    <row r="12" spans="1:21" ht="15.75">
      <c r="A12" s="2"/>
      <c r="B12" s="13">
        <v>3</v>
      </c>
      <c r="C12" s="132" t="s">
        <v>12</v>
      </c>
      <c r="D12" s="69">
        <v>45</v>
      </c>
      <c r="E12" s="64">
        <v>10</v>
      </c>
      <c r="F12" s="15">
        <v>22</v>
      </c>
      <c r="G12" s="15">
        <v>5</v>
      </c>
      <c r="H12" s="15">
        <v>6</v>
      </c>
      <c r="I12" s="15">
        <v>22</v>
      </c>
      <c r="J12" s="82">
        <v>20</v>
      </c>
      <c r="K12" s="15">
        <v>14</v>
      </c>
      <c r="L12" s="15">
        <v>50</v>
      </c>
      <c r="M12" s="15">
        <v>52</v>
      </c>
      <c r="N12" s="16">
        <v>46</v>
      </c>
      <c r="O12" s="16">
        <v>98</v>
      </c>
      <c r="P12" s="17">
        <f>D12+F12+H12+J12+L12+N12</f>
        <v>189</v>
      </c>
      <c r="Q12" s="17">
        <f>SUM(E12+G12+I12+K12+M12+O12)</f>
        <v>201</v>
      </c>
      <c r="R12" s="18">
        <f>P12+Q12</f>
        <v>390</v>
      </c>
      <c r="S12" s="87"/>
      <c r="T12" s="85"/>
      <c r="U12" s="85"/>
    </row>
    <row r="13" spans="1:21" ht="15.75">
      <c r="A13" s="2"/>
      <c r="B13" s="13">
        <v>4</v>
      </c>
      <c r="C13" s="132" t="s">
        <v>13</v>
      </c>
      <c r="D13" s="64">
        <v>0</v>
      </c>
      <c r="E13" s="6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6"/>
      <c r="O13" s="16"/>
      <c r="P13" s="17">
        <f>SUM(D13+F13+H13+J13+L13+N13)</f>
        <v>0</v>
      </c>
      <c r="Q13" s="17">
        <f>SUM(E13+G13+I13+K13+M13+O13)</f>
        <v>0</v>
      </c>
      <c r="R13" s="18">
        <f>P13+Q13</f>
        <v>0</v>
      </c>
      <c r="S13" s="87"/>
      <c r="T13" s="85"/>
      <c r="U13" s="85"/>
    </row>
    <row r="14" spans="1:22" ht="15.75">
      <c r="A14" s="2"/>
      <c r="B14" s="13">
        <v>6</v>
      </c>
      <c r="C14" s="132" t="s">
        <v>65</v>
      </c>
      <c r="D14" s="64">
        <v>20</v>
      </c>
      <c r="E14" s="64">
        <v>0</v>
      </c>
      <c r="F14" s="15">
        <v>5</v>
      </c>
      <c r="G14" s="15">
        <v>0</v>
      </c>
      <c r="H14" s="15">
        <v>15</v>
      </c>
      <c r="I14" s="15">
        <v>0</v>
      </c>
      <c r="J14" s="15">
        <v>20</v>
      </c>
      <c r="K14" s="15">
        <v>0</v>
      </c>
      <c r="L14" s="15">
        <v>40</v>
      </c>
      <c r="M14" s="15"/>
      <c r="N14" s="16">
        <v>20</v>
      </c>
      <c r="O14" s="16"/>
      <c r="P14" s="17">
        <f>D14+F14+H14+J14+L14+N14</f>
        <v>120</v>
      </c>
      <c r="Q14" s="17">
        <f>E14+G14+I14+K14+M14+O14</f>
        <v>0</v>
      </c>
      <c r="R14" s="18">
        <f>P14+Q14</f>
        <v>120</v>
      </c>
      <c r="S14" s="87"/>
      <c r="T14" s="85"/>
      <c r="U14" s="85"/>
      <c r="V14" s="83"/>
    </row>
    <row r="15" spans="1:21" ht="15.75">
      <c r="A15" s="2"/>
      <c r="B15" s="13"/>
      <c r="C15" s="14"/>
      <c r="D15" s="64"/>
      <c r="E15" s="64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17"/>
      <c r="Q15" s="17"/>
      <c r="R15" s="18"/>
      <c r="S15" s="87"/>
      <c r="T15" s="85"/>
      <c r="U15" s="85"/>
    </row>
    <row r="16" spans="1:21" ht="15.75">
      <c r="A16" s="2"/>
      <c r="B16" s="13"/>
      <c r="C16" s="19" t="s">
        <v>2</v>
      </c>
      <c r="D16" s="67">
        <f>D10+D11+D12+D13+D14</f>
        <v>977</v>
      </c>
      <c r="E16" s="67">
        <f>E10+E11+E12+E13+E14</f>
        <v>36</v>
      </c>
      <c r="F16" s="20">
        <f>SUM(F10:F13)+F14</f>
        <v>369</v>
      </c>
      <c r="G16" s="20">
        <f>SUM(G10:G13)</f>
        <v>19</v>
      </c>
      <c r="H16" s="20">
        <f>SUM(H10:H13)+H14</f>
        <v>401</v>
      </c>
      <c r="I16" s="20">
        <f>SUM(I10:I13)</f>
        <v>50</v>
      </c>
      <c r="J16" s="20">
        <f>SUM(J10:J13)+J14</f>
        <v>604</v>
      </c>
      <c r="K16" s="20">
        <f>SUM(K10:K13)</f>
        <v>44</v>
      </c>
      <c r="L16" s="20">
        <f>SUM(L10:L13)</f>
        <v>1282</v>
      </c>
      <c r="M16" s="20">
        <f>SUM(M10:M13)</f>
        <v>100</v>
      </c>
      <c r="N16" s="20">
        <f>SUM(N10:N13)</f>
        <v>1094</v>
      </c>
      <c r="O16" s="20">
        <f>SUM(O10:O13)</f>
        <v>164</v>
      </c>
      <c r="P16" s="20">
        <f>P10+P11+P12+P13+P14</f>
        <v>4787</v>
      </c>
      <c r="Q16" s="20">
        <f>Q10+Q11+Q12+Q13+Q14</f>
        <v>413</v>
      </c>
      <c r="R16" s="20">
        <f>SUM(R10:R14)</f>
        <v>5200</v>
      </c>
      <c r="S16" s="87"/>
      <c r="T16" s="85"/>
      <c r="U16" s="85"/>
    </row>
    <row r="17" spans="1:21" ht="15.75">
      <c r="A17" s="2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87"/>
      <c r="T17" s="85"/>
      <c r="U17" s="85"/>
    </row>
    <row r="18" spans="1:21" ht="15.75">
      <c r="A18" s="2"/>
      <c r="B18" s="160" t="s">
        <v>17</v>
      </c>
      <c r="C18" s="160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6"/>
      <c r="Q18" s="26"/>
      <c r="R18" s="27"/>
      <c r="S18" s="87"/>
      <c r="T18" s="85"/>
      <c r="U18" s="85"/>
    </row>
    <row r="19" spans="1:22" ht="15.75">
      <c r="A19" s="2"/>
      <c r="B19" s="145" t="s">
        <v>6</v>
      </c>
      <c r="C19" s="147" t="s">
        <v>10</v>
      </c>
      <c r="D19" s="141" t="s">
        <v>44</v>
      </c>
      <c r="E19" s="142"/>
      <c r="F19" s="141" t="s">
        <v>45</v>
      </c>
      <c r="G19" s="142"/>
      <c r="H19" s="141" t="s">
        <v>46</v>
      </c>
      <c r="I19" s="142"/>
      <c r="J19" s="141" t="s">
        <v>0</v>
      </c>
      <c r="K19" s="142"/>
      <c r="L19" s="141" t="s">
        <v>1</v>
      </c>
      <c r="M19" s="142"/>
      <c r="N19" s="141" t="s">
        <v>47</v>
      </c>
      <c r="O19" s="142"/>
      <c r="P19" s="141" t="s">
        <v>2</v>
      </c>
      <c r="Q19" s="142"/>
      <c r="R19" s="169" t="s">
        <v>3</v>
      </c>
      <c r="S19" s="87"/>
      <c r="T19" s="85"/>
      <c r="U19" s="85"/>
      <c r="V19" s="83"/>
    </row>
    <row r="20" spans="1:21" ht="15.75">
      <c r="A20" s="2"/>
      <c r="B20" s="146"/>
      <c r="C20" s="148"/>
      <c r="D20" s="167" t="s">
        <v>4</v>
      </c>
      <c r="E20" s="168" t="s">
        <v>5</v>
      </c>
      <c r="F20" s="167" t="s">
        <v>4</v>
      </c>
      <c r="G20" s="168" t="s">
        <v>5</v>
      </c>
      <c r="H20" s="167" t="s">
        <v>4</v>
      </c>
      <c r="I20" s="168" t="s">
        <v>5</v>
      </c>
      <c r="J20" s="167" t="s">
        <v>4</v>
      </c>
      <c r="K20" s="168" t="s">
        <v>5</v>
      </c>
      <c r="L20" s="167" t="s">
        <v>4</v>
      </c>
      <c r="M20" s="168" t="s">
        <v>5</v>
      </c>
      <c r="N20" s="167" t="s">
        <v>4</v>
      </c>
      <c r="O20" s="168" t="s">
        <v>5</v>
      </c>
      <c r="P20" s="167" t="s">
        <v>4</v>
      </c>
      <c r="Q20" s="168" t="s">
        <v>5</v>
      </c>
      <c r="R20" s="170"/>
      <c r="S20" s="87"/>
      <c r="T20" s="85"/>
      <c r="U20" s="85"/>
    </row>
    <row r="21" spans="1:21" ht="15.75">
      <c r="A21" s="2"/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2">
        <v>13</v>
      </c>
      <c r="O21" s="10">
        <v>14</v>
      </c>
      <c r="P21" s="10">
        <v>15</v>
      </c>
      <c r="Q21" s="10">
        <v>17</v>
      </c>
      <c r="R21" s="10">
        <v>18</v>
      </c>
      <c r="S21" s="87"/>
      <c r="T21" s="85"/>
      <c r="U21" s="85"/>
    </row>
    <row r="22" spans="1:21" ht="15.75">
      <c r="A22" s="2"/>
      <c r="B22" s="13">
        <v>1</v>
      </c>
      <c r="C22" s="132" t="s">
        <v>15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/>
      <c r="O22" s="16"/>
      <c r="P22" s="17">
        <f aca="true" t="shared" si="0" ref="P22:Q24">D22+F22+H22+J22+L22+N22</f>
        <v>0</v>
      </c>
      <c r="Q22" s="17">
        <f t="shared" si="0"/>
        <v>0</v>
      </c>
      <c r="R22" s="18">
        <f>P22+Q22</f>
        <v>0</v>
      </c>
      <c r="S22" s="87"/>
      <c r="T22" s="85"/>
      <c r="U22" s="85"/>
    </row>
    <row r="23" spans="1:23" ht="15.75">
      <c r="A23" s="2"/>
      <c r="B23" s="13">
        <v>2</v>
      </c>
      <c r="C23" s="132" t="s">
        <v>16</v>
      </c>
      <c r="D23" s="62">
        <v>163</v>
      </c>
      <c r="E23" s="68">
        <v>0</v>
      </c>
      <c r="F23" s="15">
        <v>246</v>
      </c>
      <c r="G23" s="68">
        <v>0</v>
      </c>
      <c r="H23" s="15">
        <v>254</v>
      </c>
      <c r="I23" s="68">
        <v>0</v>
      </c>
      <c r="J23" s="15">
        <v>265</v>
      </c>
      <c r="K23" s="68">
        <v>0</v>
      </c>
      <c r="L23" s="15">
        <v>192</v>
      </c>
      <c r="M23" s="68"/>
      <c r="N23" s="16">
        <v>182</v>
      </c>
      <c r="O23" s="16"/>
      <c r="P23" s="17">
        <f t="shared" si="0"/>
        <v>1302</v>
      </c>
      <c r="Q23" s="17">
        <f t="shared" si="0"/>
        <v>0</v>
      </c>
      <c r="R23" s="18">
        <f>P23+Q23</f>
        <v>1302</v>
      </c>
      <c r="S23" s="87"/>
      <c r="T23" s="85"/>
      <c r="U23" s="85"/>
      <c r="W23" t="s">
        <v>73</v>
      </c>
    </row>
    <row r="24" spans="1:21" ht="15.75">
      <c r="A24" s="2"/>
      <c r="B24" s="13">
        <v>3</v>
      </c>
      <c r="C24" s="132" t="s">
        <v>60</v>
      </c>
      <c r="D24" s="28">
        <v>483</v>
      </c>
      <c r="E24" s="15">
        <f>501-D24</f>
        <v>18</v>
      </c>
      <c r="F24" s="15">
        <v>339</v>
      </c>
      <c r="G24" s="15">
        <v>59</v>
      </c>
      <c r="H24" s="15">
        <v>414</v>
      </c>
      <c r="I24" s="15">
        <f>448-414</f>
        <v>34</v>
      </c>
      <c r="J24" s="15">
        <v>343</v>
      </c>
      <c r="K24" s="15">
        <v>327</v>
      </c>
      <c r="L24" s="15">
        <v>503</v>
      </c>
      <c r="M24" s="15">
        <v>270</v>
      </c>
      <c r="N24" s="16">
        <v>319</v>
      </c>
      <c r="O24" s="16">
        <v>435</v>
      </c>
      <c r="P24" s="17">
        <f t="shared" si="0"/>
        <v>2401</v>
      </c>
      <c r="Q24" s="17">
        <f t="shared" si="0"/>
        <v>1143</v>
      </c>
      <c r="R24" s="18">
        <f>P24+Q24</f>
        <v>3544</v>
      </c>
      <c r="S24" s="87"/>
      <c r="T24" s="85"/>
      <c r="U24" s="85"/>
    </row>
    <row r="25" spans="1:21" ht="15.75">
      <c r="A25" s="2"/>
      <c r="B25" s="13">
        <v>4</v>
      </c>
      <c r="C25" s="132" t="s">
        <v>75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1700</v>
      </c>
      <c r="M25" s="15">
        <v>300</v>
      </c>
      <c r="N25" s="16">
        <v>1200</v>
      </c>
      <c r="O25" s="16">
        <v>400</v>
      </c>
      <c r="P25" s="17">
        <f>L25+N25</f>
        <v>2900</v>
      </c>
      <c r="Q25" s="17">
        <f>M25+O25</f>
        <v>700</v>
      </c>
      <c r="R25" s="18">
        <f>P25+Q25</f>
        <v>3600</v>
      </c>
      <c r="S25" s="87"/>
      <c r="T25" s="85"/>
      <c r="U25" s="85"/>
    </row>
    <row r="26" spans="1:21" ht="15.75">
      <c r="A26" s="2"/>
      <c r="B26" s="29"/>
      <c r="C26" s="30" t="s">
        <v>2</v>
      </c>
      <c r="D26" s="31">
        <f>D22+D23+D24</f>
        <v>646</v>
      </c>
      <c r="E26" s="31">
        <f>E22+E23+E24</f>
        <v>18</v>
      </c>
      <c r="F26" s="31">
        <f aca="true" t="shared" si="1" ref="F26:N26">SUM(F22:F24)</f>
        <v>585</v>
      </c>
      <c r="G26" s="31">
        <f t="shared" si="1"/>
        <v>59</v>
      </c>
      <c r="H26" s="31">
        <f t="shared" si="1"/>
        <v>668</v>
      </c>
      <c r="I26" s="31">
        <f t="shared" si="1"/>
        <v>34</v>
      </c>
      <c r="J26" s="31">
        <f t="shared" si="1"/>
        <v>608</v>
      </c>
      <c r="K26" s="31">
        <f t="shared" si="1"/>
        <v>327</v>
      </c>
      <c r="L26" s="31">
        <f t="shared" si="1"/>
        <v>695</v>
      </c>
      <c r="M26" s="31">
        <f t="shared" si="1"/>
        <v>270</v>
      </c>
      <c r="N26" s="31">
        <f t="shared" si="1"/>
        <v>501</v>
      </c>
      <c r="O26" s="31">
        <f>O22+O23+O24+O25</f>
        <v>835</v>
      </c>
      <c r="P26" s="32">
        <f>P22+P23+P24</f>
        <v>3703</v>
      </c>
      <c r="Q26" s="32">
        <f>Q22+Q23+Q24</f>
        <v>1143</v>
      </c>
      <c r="R26" s="33">
        <f>SUM(R23:R25)</f>
        <v>8446</v>
      </c>
      <c r="S26" s="87"/>
      <c r="T26" s="85"/>
      <c r="U26" s="85"/>
    </row>
    <row r="27" spans="1:21" ht="15.75">
      <c r="A27" s="2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8"/>
      <c r="Q27" s="38"/>
      <c r="R27" s="39"/>
      <c r="S27" s="87"/>
      <c r="T27" s="85"/>
      <c r="U27" s="85" t="s">
        <v>73</v>
      </c>
    </row>
    <row r="28" spans="1:21" ht="15.75">
      <c r="A28" s="2"/>
      <c r="B28" s="160" t="s">
        <v>18</v>
      </c>
      <c r="C28" s="16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1"/>
      <c r="P28" s="42"/>
      <c r="Q28" s="42"/>
      <c r="R28" s="43"/>
      <c r="S28" s="87"/>
      <c r="T28" s="85"/>
      <c r="U28" s="85"/>
    </row>
    <row r="29" spans="1:21" ht="15.75">
      <c r="A29" s="2"/>
      <c r="B29" s="145" t="s">
        <v>6</v>
      </c>
      <c r="C29" s="147" t="s">
        <v>10</v>
      </c>
      <c r="D29" s="141" t="s">
        <v>44</v>
      </c>
      <c r="E29" s="142"/>
      <c r="F29" s="141" t="s">
        <v>45</v>
      </c>
      <c r="G29" s="142"/>
      <c r="H29" s="141" t="s">
        <v>46</v>
      </c>
      <c r="I29" s="142"/>
      <c r="J29" s="141" t="s">
        <v>0</v>
      </c>
      <c r="K29" s="142"/>
      <c r="L29" s="141" t="s">
        <v>1</v>
      </c>
      <c r="M29" s="142"/>
      <c r="N29" s="141" t="s">
        <v>47</v>
      </c>
      <c r="O29" s="142"/>
      <c r="P29" s="141" t="s">
        <v>2</v>
      </c>
      <c r="Q29" s="142"/>
      <c r="R29" s="169" t="s">
        <v>3</v>
      </c>
      <c r="S29" s="87" t="s">
        <v>73</v>
      </c>
      <c r="T29" s="85"/>
      <c r="U29" s="85"/>
    </row>
    <row r="30" spans="1:21" ht="15.75">
      <c r="A30" s="2"/>
      <c r="B30" s="146"/>
      <c r="C30" s="148"/>
      <c r="D30" s="167" t="s">
        <v>4</v>
      </c>
      <c r="E30" s="168" t="s">
        <v>5</v>
      </c>
      <c r="F30" s="167" t="s">
        <v>4</v>
      </c>
      <c r="G30" s="168" t="s">
        <v>5</v>
      </c>
      <c r="H30" s="167" t="s">
        <v>4</v>
      </c>
      <c r="I30" s="168" t="s">
        <v>5</v>
      </c>
      <c r="J30" s="167" t="s">
        <v>4</v>
      </c>
      <c r="K30" s="168" t="s">
        <v>5</v>
      </c>
      <c r="L30" s="167" t="s">
        <v>4</v>
      </c>
      <c r="M30" s="168" t="s">
        <v>5</v>
      </c>
      <c r="N30" s="167" t="s">
        <v>4</v>
      </c>
      <c r="O30" s="168" t="s">
        <v>5</v>
      </c>
      <c r="P30" s="167" t="s">
        <v>4</v>
      </c>
      <c r="Q30" s="168" t="s">
        <v>5</v>
      </c>
      <c r="R30" s="170"/>
      <c r="S30" s="87"/>
      <c r="T30" s="85"/>
      <c r="U30" s="85"/>
    </row>
    <row r="31" spans="1:21" ht="15.75">
      <c r="A31" s="2"/>
      <c r="B31" s="10">
        <v>1</v>
      </c>
      <c r="C31" s="10">
        <v>2</v>
      </c>
      <c r="D31" s="10">
        <v>3</v>
      </c>
      <c r="E31" s="10">
        <v>4</v>
      </c>
      <c r="F31" s="10">
        <v>5</v>
      </c>
      <c r="G31" s="10">
        <v>6</v>
      </c>
      <c r="H31" s="10">
        <v>7</v>
      </c>
      <c r="I31" s="10">
        <v>8</v>
      </c>
      <c r="J31" s="10">
        <v>9</v>
      </c>
      <c r="K31" s="10">
        <v>10</v>
      </c>
      <c r="L31" s="10">
        <v>11</v>
      </c>
      <c r="M31" s="10">
        <v>12</v>
      </c>
      <c r="N31" s="10">
        <v>13</v>
      </c>
      <c r="O31" s="10">
        <v>14</v>
      </c>
      <c r="P31" s="10">
        <v>15</v>
      </c>
      <c r="Q31" s="10">
        <v>17</v>
      </c>
      <c r="R31" s="10">
        <v>18</v>
      </c>
      <c r="S31" s="87"/>
      <c r="T31" s="85"/>
      <c r="U31" s="85"/>
    </row>
    <row r="32" spans="1:21" ht="15.75">
      <c r="A32" s="2"/>
      <c r="B32" s="44">
        <v>1</v>
      </c>
      <c r="C32" s="133" t="s">
        <v>49</v>
      </c>
      <c r="D32" s="117">
        <v>14</v>
      </c>
      <c r="E32" s="109">
        <v>4</v>
      </c>
      <c r="F32" s="117">
        <v>13</v>
      </c>
      <c r="G32" s="109">
        <v>6</v>
      </c>
      <c r="H32" s="117">
        <v>16</v>
      </c>
      <c r="I32" s="109">
        <v>225</v>
      </c>
      <c r="J32" s="117">
        <v>36</v>
      </c>
      <c r="K32" s="109">
        <v>170</v>
      </c>
      <c r="L32" s="117">
        <v>150</v>
      </c>
      <c r="M32" s="109">
        <v>206</v>
      </c>
      <c r="N32" s="90">
        <v>37</v>
      </c>
      <c r="O32" s="90">
        <v>488</v>
      </c>
      <c r="P32" s="17">
        <f>D32+F32+H32+J32+L32+N32</f>
        <v>266</v>
      </c>
      <c r="Q32" s="17">
        <f>E32+G32+I32+K32+M32+O32</f>
        <v>1099</v>
      </c>
      <c r="R32" s="18">
        <f>P32+Q32</f>
        <v>1365</v>
      </c>
      <c r="S32" s="87"/>
      <c r="T32" s="85"/>
      <c r="U32" s="85"/>
    </row>
    <row r="33" spans="1:21" ht="15.75">
      <c r="A33" s="2"/>
      <c r="B33" s="44">
        <v>2</v>
      </c>
      <c r="C33" s="133" t="s">
        <v>67</v>
      </c>
      <c r="D33" s="117">
        <v>114</v>
      </c>
      <c r="E33" s="109">
        <f>188-D33</f>
        <v>74</v>
      </c>
      <c r="F33" s="117">
        <v>112</v>
      </c>
      <c r="G33" s="109">
        <v>18</v>
      </c>
      <c r="H33" s="117">
        <v>10</v>
      </c>
      <c r="I33" s="109">
        <v>198</v>
      </c>
      <c r="J33" s="117">
        <v>82</v>
      </c>
      <c r="K33" s="109">
        <v>76</v>
      </c>
      <c r="L33" s="117">
        <v>46</v>
      </c>
      <c r="M33" s="109">
        <v>260</v>
      </c>
      <c r="N33" s="90">
        <v>230</v>
      </c>
      <c r="O33" s="90">
        <v>96</v>
      </c>
      <c r="P33" s="17">
        <f>D33+F33+H33+J33+L33+N33</f>
        <v>594</v>
      </c>
      <c r="Q33" s="17">
        <f>E33+G33+I33+K33+M33+O33</f>
        <v>722</v>
      </c>
      <c r="R33" s="18">
        <f>P33+Q33</f>
        <v>1316</v>
      </c>
      <c r="S33" s="87"/>
      <c r="T33" s="85"/>
      <c r="U33" s="85"/>
    </row>
    <row r="34" spans="1:21" ht="15.75">
      <c r="A34" s="2"/>
      <c r="B34" s="44"/>
      <c r="C34" s="48"/>
      <c r="D34" s="68"/>
      <c r="E34" s="45"/>
      <c r="F34" s="68"/>
      <c r="G34" s="45"/>
      <c r="H34" s="68"/>
      <c r="I34" s="45"/>
      <c r="J34" s="68"/>
      <c r="K34" s="45"/>
      <c r="L34" s="68"/>
      <c r="M34" s="45"/>
      <c r="N34" s="46"/>
      <c r="O34" s="46"/>
      <c r="P34" s="17"/>
      <c r="Q34" s="17"/>
      <c r="R34" s="18"/>
      <c r="S34" s="87"/>
      <c r="T34" s="85"/>
      <c r="U34" s="85"/>
    </row>
    <row r="35" spans="1:21" ht="15.75">
      <c r="A35" s="2"/>
      <c r="B35" s="48"/>
      <c r="C35" s="50" t="s">
        <v>2</v>
      </c>
      <c r="D35" s="20">
        <f>D32+D33</f>
        <v>128</v>
      </c>
      <c r="E35" s="20">
        <f>E32+E33</f>
        <v>78</v>
      </c>
      <c r="F35" s="20">
        <f aca="true" t="shared" si="2" ref="F35:K35">SUM(F32)+F33</f>
        <v>125</v>
      </c>
      <c r="G35" s="20">
        <f t="shared" si="2"/>
        <v>24</v>
      </c>
      <c r="H35" s="20">
        <f t="shared" si="2"/>
        <v>26</v>
      </c>
      <c r="I35" s="20">
        <f t="shared" si="2"/>
        <v>423</v>
      </c>
      <c r="J35" s="20">
        <f t="shared" si="2"/>
        <v>118</v>
      </c>
      <c r="K35" s="20">
        <f t="shared" si="2"/>
        <v>246</v>
      </c>
      <c r="L35" s="20">
        <f>SUM(L32)</f>
        <v>150</v>
      </c>
      <c r="M35" s="20">
        <f>SUM(M32)</f>
        <v>206</v>
      </c>
      <c r="N35" s="20">
        <f>N32+N33</f>
        <v>267</v>
      </c>
      <c r="O35" s="20">
        <f>O32+O33</f>
        <v>584</v>
      </c>
      <c r="P35" s="20">
        <f>SUM(P32)+P33</f>
        <v>860</v>
      </c>
      <c r="Q35" s="20">
        <f>SUM(Q32)+Q33</f>
        <v>1821</v>
      </c>
      <c r="R35" s="20">
        <f>P35+Q35</f>
        <v>2681</v>
      </c>
      <c r="S35" s="87"/>
      <c r="T35" s="85"/>
      <c r="U35" s="85"/>
    </row>
    <row r="36" spans="1:21" ht="15.75">
      <c r="A36" s="2"/>
      <c r="B36" s="57"/>
      <c r="C36" s="6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87"/>
      <c r="T36" s="85"/>
      <c r="U36" s="85"/>
    </row>
    <row r="37" spans="1:21" ht="15.75">
      <c r="A37" s="2"/>
      <c r="B37" s="57"/>
      <c r="C37" s="6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87"/>
      <c r="T37" s="85"/>
      <c r="U37" s="85"/>
    </row>
    <row r="38" spans="1:21" ht="15.75">
      <c r="A38" s="2"/>
      <c r="B38" s="57"/>
      <c r="C38" s="6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87"/>
      <c r="T38" s="85"/>
      <c r="U38" s="85"/>
    </row>
    <row r="39" spans="1:21" ht="15.75">
      <c r="A39" s="2"/>
      <c r="B39" s="57"/>
      <c r="C39" s="6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87"/>
      <c r="T39" s="85"/>
      <c r="U39" s="85"/>
    </row>
    <row r="40" spans="1:21" ht="15.75">
      <c r="A40" s="2"/>
      <c r="B40" s="57"/>
      <c r="C40" s="6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7"/>
      <c r="T40" s="85"/>
      <c r="U40" s="85"/>
    </row>
    <row r="41" spans="1:21" ht="15.75">
      <c r="A41" s="2"/>
      <c r="B41" s="57"/>
      <c r="C41" s="6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7"/>
      <c r="T41" s="85"/>
      <c r="U41" s="85"/>
    </row>
    <row r="42" spans="1:21" ht="15.75">
      <c r="A42" s="2"/>
      <c r="B42" s="57"/>
      <c r="C42" s="6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87"/>
      <c r="T42" s="85"/>
      <c r="U42" s="85"/>
    </row>
    <row r="43" spans="1:21" ht="13.5" customHeight="1">
      <c r="A43" s="2"/>
      <c r="B43" s="79" t="s">
        <v>20</v>
      </c>
      <c r="C43" s="79"/>
      <c r="D43" s="51"/>
      <c r="E43" s="5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87"/>
      <c r="T43" s="85"/>
      <c r="U43" s="85"/>
    </row>
    <row r="44" spans="1:21" ht="15.75" hidden="1">
      <c r="A44" s="2"/>
      <c r="B44" s="2"/>
      <c r="C44" s="2"/>
      <c r="D44" s="51"/>
      <c r="E44" s="5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87"/>
      <c r="T44" s="85"/>
      <c r="U44" s="85"/>
    </row>
    <row r="45" spans="1:21" ht="15.75" hidden="1">
      <c r="A45" s="2"/>
      <c r="B45" s="161" t="s">
        <v>20</v>
      </c>
      <c r="C45" s="161"/>
      <c r="D45" s="2"/>
      <c r="E45" s="2"/>
      <c r="F45" s="2"/>
      <c r="G45" s="2"/>
      <c r="H45" s="2"/>
      <c r="I45" s="2"/>
      <c r="J45" s="2"/>
      <c r="K45" s="2"/>
      <c r="L45" s="2"/>
      <c r="M45" s="155"/>
      <c r="N45" s="155"/>
      <c r="O45" s="155"/>
      <c r="P45" s="155"/>
      <c r="Q45" s="53"/>
      <c r="R45" s="53"/>
      <c r="S45" s="87"/>
      <c r="T45" s="85"/>
      <c r="U45" s="85"/>
    </row>
    <row r="46" spans="1:21" ht="15.75" customHeight="1" hidden="1">
      <c r="A46" s="2"/>
      <c r="B46" s="145" t="s">
        <v>6</v>
      </c>
      <c r="C46" s="157" t="s">
        <v>10</v>
      </c>
      <c r="D46" s="153" t="s">
        <v>44</v>
      </c>
      <c r="E46" s="151"/>
      <c r="F46" s="150" t="s">
        <v>45</v>
      </c>
      <c r="G46" s="151"/>
      <c r="H46" s="150" t="s">
        <v>46</v>
      </c>
      <c r="I46" s="151"/>
      <c r="J46" s="150" t="s">
        <v>0</v>
      </c>
      <c r="K46" s="151"/>
      <c r="L46" s="150" t="s">
        <v>1</v>
      </c>
      <c r="M46" s="151"/>
      <c r="N46" s="150" t="s">
        <v>47</v>
      </c>
      <c r="O46" s="153"/>
      <c r="P46" s="154" t="s">
        <v>2</v>
      </c>
      <c r="Q46" s="154"/>
      <c r="R46" s="171" t="s">
        <v>3</v>
      </c>
      <c r="S46" s="87"/>
      <c r="T46" s="85"/>
      <c r="U46" s="85"/>
    </row>
    <row r="47" spans="1:21" ht="15.75">
      <c r="A47" s="2"/>
      <c r="B47" s="156"/>
      <c r="C47" s="158"/>
      <c r="D47" s="152" t="s">
        <v>44</v>
      </c>
      <c r="E47" s="142"/>
      <c r="F47" s="141" t="s">
        <v>45</v>
      </c>
      <c r="G47" s="142"/>
      <c r="H47" s="141" t="s">
        <v>46</v>
      </c>
      <c r="I47" s="142"/>
      <c r="J47" s="141" t="s">
        <v>0</v>
      </c>
      <c r="K47" s="142"/>
      <c r="L47" s="141" t="s">
        <v>1</v>
      </c>
      <c r="M47" s="142"/>
      <c r="N47" s="141" t="s">
        <v>47</v>
      </c>
      <c r="O47" s="142"/>
      <c r="P47" s="141" t="s">
        <v>2</v>
      </c>
      <c r="Q47" s="152"/>
      <c r="R47" s="171"/>
      <c r="S47" s="87"/>
      <c r="T47" s="85"/>
      <c r="U47" s="85"/>
    </row>
    <row r="48" spans="1:21" ht="15.75">
      <c r="A48" s="2"/>
      <c r="B48" s="146"/>
      <c r="C48" s="159"/>
      <c r="D48" s="167" t="s">
        <v>4</v>
      </c>
      <c r="E48" s="168" t="s">
        <v>5</v>
      </c>
      <c r="F48" s="167" t="s">
        <v>4</v>
      </c>
      <c r="G48" s="168" t="s">
        <v>5</v>
      </c>
      <c r="H48" s="167" t="s">
        <v>4</v>
      </c>
      <c r="I48" s="168" t="s">
        <v>5</v>
      </c>
      <c r="J48" s="167" t="s">
        <v>4</v>
      </c>
      <c r="K48" s="168" t="s">
        <v>5</v>
      </c>
      <c r="L48" s="167" t="s">
        <v>4</v>
      </c>
      <c r="M48" s="168" t="s">
        <v>5</v>
      </c>
      <c r="N48" s="167" t="s">
        <v>4</v>
      </c>
      <c r="O48" s="168" t="s">
        <v>5</v>
      </c>
      <c r="P48" s="167" t="s">
        <v>4</v>
      </c>
      <c r="Q48" s="168" t="s">
        <v>5</v>
      </c>
      <c r="R48" s="172"/>
      <c r="S48" s="87"/>
      <c r="T48" s="85"/>
      <c r="U48" s="85"/>
    </row>
    <row r="49" spans="1:23" ht="15.75">
      <c r="A49" s="2"/>
      <c r="B49" s="9">
        <v>1</v>
      </c>
      <c r="C49" s="9">
        <v>2</v>
      </c>
      <c r="D49" s="10">
        <v>3</v>
      </c>
      <c r="E49" s="10">
        <v>4</v>
      </c>
      <c r="F49" s="10">
        <v>5</v>
      </c>
      <c r="G49" s="10">
        <v>6</v>
      </c>
      <c r="H49" s="10">
        <v>7</v>
      </c>
      <c r="I49" s="10">
        <v>8</v>
      </c>
      <c r="J49" s="10">
        <v>9</v>
      </c>
      <c r="K49" s="10">
        <v>10</v>
      </c>
      <c r="L49" s="10">
        <v>11</v>
      </c>
      <c r="M49" s="10">
        <v>12</v>
      </c>
      <c r="N49" s="10">
        <v>13</v>
      </c>
      <c r="O49" s="10">
        <v>14</v>
      </c>
      <c r="P49" s="9">
        <v>15</v>
      </c>
      <c r="Q49" s="9">
        <v>17</v>
      </c>
      <c r="R49" s="9">
        <v>18</v>
      </c>
      <c r="S49" s="87"/>
      <c r="T49" s="85"/>
      <c r="U49" s="85"/>
      <c r="W49" s="113"/>
    </row>
    <row r="50" spans="1:21" ht="15.75">
      <c r="A50" s="2"/>
      <c r="B50" s="13">
        <v>1</v>
      </c>
      <c r="C50" s="132" t="s">
        <v>19</v>
      </c>
      <c r="D50" s="117">
        <v>0</v>
      </c>
      <c r="E50" s="47">
        <v>0</v>
      </c>
      <c r="F50" s="117">
        <v>0</v>
      </c>
      <c r="G50" s="62">
        <v>0</v>
      </c>
      <c r="H50" s="117">
        <v>0</v>
      </c>
      <c r="I50" s="62">
        <v>0</v>
      </c>
      <c r="J50" s="117">
        <v>0</v>
      </c>
      <c r="K50" s="62">
        <v>0</v>
      </c>
      <c r="L50" s="117"/>
      <c r="M50" s="62"/>
      <c r="N50" s="117"/>
      <c r="O50" s="70"/>
      <c r="P50" s="17">
        <v>0</v>
      </c>
      <c r="Q50" s="17">
        <f>E50+G50+I50+K50+M50+O50</f>
        <v>0</v>
      </c>
      <c r="R50" s="66">
        <f>P50+Q50</f>
        <v>0</v>
      </c>
      <c r="S50" s="87"/>
      <c r="T50" s="85"/>
      <c r="U50" s="85"/>
    </row>
    <row r="51" spans="1:21" ht="15.75">
      <c r="A51" s="2"/>
      <c r="B51" s="13">
        <v>2</v>
      </c>
      <c r="C51" s="132" t="s">
        <v>61</v>
      </c>
      <c r="D51" s="117">
        <v>0</v>
      </c>
      <c r="E51" s="47">
        <v>0</v>
      </c>
      <c r="F51" s="117">
        <v>0</v>
      </c>
      <c r="G51" s="62">
        <v>0</v>
      </c>
      <c r="H51" s="117">
        <v>0</v>
      </c>
      <c r="I51" s="62">
        <v>0</v>
      </c>
      <c r="J51" s="117">
        <v>0</v>
      </c>
      <c r="K51" s="62">
        <v>16</v>
      </c>
      <c r="L51" s="117">
        <v>15</v>
      </c>
      <c r="M51" s="62">
        <v>30</v>
      </c>
      <c r="N51" s="117">
        <v>10</v>
      </c>
      <c r="O51" s="70">
        <v>30</v>
      </c>
      <c r="P51" s="17">
        <f>D51+F51+H51+J51+L51+N51</f>
        <v>25</v>
      </c>
      <c r="Q51" s="17">
        <v>16</v>
      </c>
      <c r="R51" s="66">
        <f>P51+Q51</f>
        <v>41</v>
      </c>
      <c r="S51" s="87"/>
      <c r="T51" s="85"/>
      <c r="U51" s="85"/>
    </row>
    <row r="52" spans="1:21" ht="15.75">
      <c r="A52" s="2"/>
      <c r="B52" s="13">
        <v>3</v>
      </c>
      <c r="C52" s="132" t="s">
        <v>62</v>
      </c>
      <c r="D52" s="120">
        <v>50</v>
      </c>
      <c r="E52" s="121">
        <v>0</v>
      </c>
      <c r="F52" s="120">
        <v>60</v>
      </c>
      <c r="G52" s="122">
        <v>0</v>
      </c>
      <c r="H52" s="120">
        <v>30</v>
      </c>
      <c r="I52" s="122">
        <v>0</v>
      </c>
      <c r="J52" s="120">
        <v>41</v>
      </c>
      <c r="K52" s="122"/>
      <c r="L52" s="120">
        <v>45</v>
      </c>
      <c r="M52" s="122">
        <v>25</v>
      </c>
      <c r="N52" s="120">
        <v>24</v>
      </c>
      <c r="O52" s="123">
        <v>46</v>
      </c>
      <c r="P52" s="124">
        <f>D52+F52+H52+J52+L52+N52</f>
        <v>250</v>
      </c>
      <c r="Q52" s="124">
        <f>E52+G52+I52+K52+M52+O52</f>
        <v>71</v>
      </c>
      <c r="R52" s="125">
        <f>P52+Q52</f>
        <v>321</v>
      </c>
      <c r="S52" s="87"/>
      <c r="T52" s="85"/>
      <c r="U52" s="85"/>
    </row>
    <row r="53" spans="1:21" ht="15.75">
      <c r="A53" s="2"/>
      <c r="B53" s="48"/>
      <c r="C53" s="50" t="s">
        <v>2</v>
      </c>
      <c r="D53" s="20">
        <f>D50+D51+D52</f>
        <v>50</v>
      </c>
      <c r="E53" s="20">
        <f>E50+E51+E52</f>
        <v>0</v>
      </c>
      <c r="F53" s="20">
        <f>SUM(F50)+F51+F52</f>
        <v>60</v>
      </c>
      <c r="G53" s="20">
        <f>G50+G51</f>
        <v>0</v>
      </c>
      <c r="H53" s="20">
        <f>SUM(H50)+H51+H52</f>
        <v>30</v>
      </c>
      <c r="I53" s="20">
        <f>SUM(I50)</f>
        <v>0</v>
      </c>
      <c r="J53" s="20">
        <f>SUM(J50)+J51+J52</f>
        <v>41</v>
      </c>
      <c r="K53" s="20">
        <f>SUM(K50)+K51</f>
        <v>16</v>
      </c>
      <c r="L53" s="20">
        <f>L50+L51+L52</f>
        <v>60</v>
      </c>
      <c r="M53" s="20">
        <f>M50+M51+M52</f>
        <v>55</v>
      </c>
      <c r="N53" s="20">
        <f>N50+N51+N52</f>
        <v>34</v>
      </c>
      <c r="O53" s="20">
        <f>O50+O51+O52</f>
        <v>76</v>
      </c>
      <c r="P53" s="20">
        <f>P51+P52</f>
        <v>275</v>
      </c>
      <c r="Q53" s="20">
        <f>SUM(Q51:Q52)</f>
        <v>87</v>
      </c>
      <c r="R53" s="20">
        <f>P53+Q53</f>
        <v>362</v>
      </c>
      <c r="S53" s="87"/>
      <c r="T53" s="118"/>
      <c r="U53" s="85"/>
    </row>
    <row r="54" spans="1:2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53"/>
      <c r="N54" s="53"/>
      <c r="O54" s="53"/>
      <c r="P54" s="53"/>
      <c r="Q54" s="53"/>
      <c r="R54" s="53"/>
      <c r="S54" s="87"/>
      <c r="T54" s="85"/>
      <c r="U54" s="85"/>
      <c r="V54" t="s">
        <v>73</v>
      </c>
    </row>
    <row r="55" spans="1:21" ht="15.75">
      <c r="A55" s="2"/>
      <c r="B55" s="149" t="s">
        <v>22</v>
      </c>
      <c r="C55" s="149"/>
      <c r="D55" s="2"/>
      <c r="E55" s="2"/>
      <c r="F55" s="2"/>
      <c r="G55" s="2"/>
      <c r="H55" s="2"/>
      <c r="I55" s="2"/>
      <c r="J55" s="2"/>
      <c r="K55" s="2"/>
      <c r="L55" s="2"/>
      <c r="M55" s="155"/>
      <c r="N55" s="155"/>
      <c r="O55" s="155"/>
      <c r="P55" s="155"/>
      <c r="Q55" s="53"/>
      <c r="R55" s="53"/>
      <c r="S55" s="87"/>
      <c r="T55" s="85"/>
      <c r="U55" s="85"/>
    </row>
    <row r="56" spans="1:21" ht="15.75">
      <c r="A56" s="2"/>
      <c r="B56" s="145" t="s">
        <v>6</v>
      </c>
      <c r="C56" s="147" t="s">
        <v>10</v>
      </c>
      <c r="D56" s="141" t="s">
        <v>44</v>
      </c>
      <c r="E56" s="142"/>
      <c r="F56" s="141" t="s">
        <v>45</v>
      </c>
      <c r="G56" s="142"/>
      <c r="H56" s="141" t="s">
        <v>46</v>
      </c>
      <c r="I56" s="142"/>
      <c r="J56" s="141" t="s">
        <v>0</v>
      </c>
      <c r="K56" s="142"/>
      <c r="L56" s="141" t="s">
        <v>1</v>
      </c>
      <c r="M56" s="142"/>
      <c r="N56" s="141" t="s">
        <v>47</v>
      </c>
      <c r="O56" s="142"/>
      <c r="P56" s="141" t="s">
        <v>2</v>
      </c>
      <c r="Q56" s="142"/>
      <c r="R56" s="169" t="s">
        <v>3</v>
      </c>
      <c r="S56" s="87"/>
      <c r="T56" s="85"/>
      <c r="U56" s="85"/>
    </row>
    <row r="57" spans="1:21" ht="15.75">
      <c r="A57" s="2"/>
      <c r="B57" s="146"/>
      <c r="C57" s="148"/>
      <c r="D57" s="167" t="s">
        <v>4</v>
      </c>
      <c r="E57" s="168" t="s">
        <v>5</v>
      </c>
      <c r="F57" s="167" t="s">
        <v>4</v>
      </c>
      <c r="G57" s="168" t="s">
        <v>5</v>
      </c>
      <c r="H57" s="167" t="s">
        <v>4</v>
      </c>
      <c r="I57" s="168" t="s">
        <v>5</v>
      </c>
      <c r="J57" s="167" t="s">
        <v>4</v>
      </c>
      <c r="K57" s="168" t="s">
        <v>5</v>
      </c>
      <c r="L57" s="167" t="s">
        <v>4</v>
      </c>
      <c r="M57" s="168" t="s">
        <v>5</v>
      </c>
      <c r="N57" s="167" t="s">
        <v>4</v>
      </c>
      <c r="O57" s="168" t="s">
        <v>5</v>
      </c>
      <c r="P57" s="167" t="s">
        <v>4</v>
      </c>
      <c r="Q57" s="168" t="s">
        <v>5</v>
      </c>
      <c r="R57" s="170"/>
      <c r="S57" s="87"/>
      <c r="T57" s="85"/>
      <c r="U57" s="85"/>
    </row>
    <row r="58" spans="1:21" ht="15.75">
      <c r="A58" s="2"/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  <c r="L58" s="10">
        <v>11</v>
      </c>
      <c r="M58" s="10">
        <v>12</v>
      </c>
      <c r="N58" s="12">
        <v>13</v>
      </c>
      <c r="O58" s="10">
        <v>14</v>
      </c>
      <c r="P58" s="10">
        <v>15</v>
      </c>
      <c r="Q58" s="10">
        <v>17</v>
      </c>
      <c r="R58" s="10">
        <v>18</v>
      </c>
      <c r="S58" s="87"/>
      <c r="T58" s="85"/>
      <c r="U58" s="85"/>
    </row>
    <row r="59" spans="1:21" ht="15.75">
      <c r="A59" s="2"/>
      <c r="B59" s="13">
        <v>1</v>
      </c>
      <c r="C59" s="132" t="s">
        <v>57</v>
      </c>
      <c r="D59" s="68">
        <v>0</v>
      </c>
      <c r="E59" s="70">
        <v>57</v>
      </c>
      <c r="F59" s="68">
        <v>0</v>
      </c>
      <c r="G59" s="70">
        <v>4</v>
      </c>
      <c r="H59" s="68">
        <v>0</v>
      </c>
      <c r="I59" s="70">
        <v>47</v>
      </c>
      <c r="J59" s="68">
        <v>0</v>
      </c>
      <c r="K59" s="70">
        <v>51</v>
      </c>
      <c r="L59" s="68">
        <v>0</v>
      </c>
      <c r="M59" s="70">
        <v>80</v>
      </c>
      <c r="N59" s="70"/>
      <c r="O59" s="70">
        <v>85</v>
      </c>
      <c r="P59" s="71">
        <v>0</v>
      </c>
      <c r="Q59" s="17">
        <f>E59+G59+I59+K59+M59+O59</f>
        <v>324</v>
      </c>
      <c r="R59" s="66">
        <f>SUM(P59+Q59)</f>
        <v>324</v>
      </c>
      <c r="S59" s="87"/>
      <c r="T59" s="85"/>
      <c r="U59" s="85"/>
    </row>
    <row r="60" spans="1:21" ht="15.75">
      <c r="A60" s="2"/>
      <c r="B60" s="55">
        <v>2</v>
      </c>
      <c r="C60" s="133" t="s">
        <v>58</v>
      </c>
      <c r="D60" s="80">
        <v>0</v>
      </c>
      <c r="E60" s="65">
        <v>6</v>
      </c>
      <c r="F60" s="65">
        <v>0</v>
      </c>
      <c r="G60" s="65">
        <v>55</v>
      </c>
      <c r="H60" s="65">
        <v>0</v>
      </c>
      <c r="I60" s="65">
        <v>2</v>
      </c>
      <c r="J60" s="65">
        <v>0</v>
      </c>
      <c r="K60" s="65">
        <v>0</v>
      </c>
      <c r="L60" s="65">
        <v>8</v>
      </c>
      <c r="M60" s="65">
        <v>91</v>
      </c>
      <c r="N60" s="65">
        <v>4</v>
      </c>
      <c r="O60" s="65">
        <v>8</v>
      </c>
      <c r="P60" s="65"/>
      <c r="Q60" s="65">
        <f>E60+G60+I60+K60+M60+O60</f>
        <v>162</v>
      </c>
      <c r="R60" s="65">
        <f>P60+Q60</f>
        <v>162</v>
      </c>
      <c r="S60" s="87"/>
      <c r="T60" s="85"/>
      <c r="U60" s="85"/>
    </row>
    <row r="61" spans="1:22" ht="15.75">
      <c r="A61" s="2"/>
      <c r="B61" s="48"/>
      <c r="C61" s="50" t="s">
        <v>2</v>
      </c>
      <c r="D61" s="81">
        <f>D59+D60</f>
        <v>0</v>
      </c>
      <c r="E61" s="81">
        <f>E59+E60</f>
        <v>63</v>
      </c>
      <c r="F61" s="81">
        <f>SUM(F59)</f>
        <v>0</v>
      </c>
      <c r="G61" s="81">
        <f>G59+G60</f>
        <v>59</v>
      </c>
      <c r="H61" s="81">
        <f>SUM(H59)</f>
        <v>0</v>
      </c>
      <c r="I61" s="81">
        <f aca="true" t="shared" si="3" ref="I61:O61">I59+I60</f>
        <v>49</v>
      </c>
      <c r="J61" s="81">
        <f t="shared" si="3"/>
        <v>0</v>
      </c>
      <c r="K61" s="81">
        <f>K59+K60</f>
        <v>51</v>
      </c>
      <c r="L61" s="81">
        <f t="shared" si="3"/>
        <v>8</v>
      </c>
      <c r="M61" s="81">
        <f t="shared" si="3"/>
        <v>171</v>
      </c>
      <c r="N61" s="81">
        <f t="shared" si="3"/>
        <v>4</v>
      </c>
      <c r="O61" s="81">
        <f t="shared" si="3"/>
        <v>93</v>
      </c>
      <c r="P61" s="81">
        <f>L61+N61</f>
        <v>12</v>
      </c>
      <c r="Q61" s="81">
        <f>Q59+Q60</f>
        <v>486</v>
      </c>
      <c r="R61" s="20">
        <f>D61+E61+F61+G61+H61+I61+J61+K61+L61+M61+N61+O61</f>
        <v>498</v>
      </c>
      <c r="S61" s="87"/>
      <c r="T61" s="85"/>
      <c r="U61" s="85"/>
      <c r="V61" s="83">
        <v>0</v>
      </c>
    </row>
    <row r="62" spans="1:2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87"/>
      <c r="T62" s="85"/>
      <c r="U62" s="85"/>
    </row>
    <row r="63" spans="1:21" ht="15.75">
      <c r="A63" s="2"/>
      <c r="B63" s="149" t="s">
        <v>26</v>
      </c>
      <c r="C63" s="14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87"/>
      <c r="T63" s="85"/>
      <c r="U63" s="85"/>
    </row>
    <row r="64" spans="1:21" ht="15.75">
      <c r="A64" s="2"/>
      <c r="B64" s="145" t="s">
        <v>6</v>
      </c>
      <c r="C64" s="147" t="s">
        <v>10</v>
      </c>
      <c r="D64" s="141" t="s">
        <v>44</v>
      </c>
      <c r="E64" s="142"/>
      <c r="F64" s="141" t="s">
        <v>45</v>
      </c>
      <c r="G64" s="142"/>
      <c r="H64" s="141" t="s">
        <v>46</v>
      </c>
      <c r="I64" s="142"/>
      <c r="J64" s="141" t="s">
        <v>0</v>
      </c>
      <c r="K64" s="142"/>
      <c r="L64" s="141" t="s">
        <v>1</v>
      </c>
      <c r="M64" s="142"/>
      <c r="N64" s="141" t="s">
        <v>47</v>
      </c>
      <c r="O64" s="142"/>
      <c r="P64" s="141" t="s">
        <v>2</v>
      </c>
      <c r="Q64" s="142"/>
      <c r="R64" s="169" t="s">
        <v>3</v>
      </c>
      <c r="S64" s="87"/>
      <c r="T64" s="85"/>
      <c r="U64" s="85"/>
    </row>
    <row r="65" spans="1:21" ht="15.75">
      <c r="A65" s="2"/>
      <c r="B65" s="146"/>
      <c r="C65" s="148"/>
      <c r="D65" s="167" t="s">
        <v>4</v>
      </c>
      <c r="E65" s="168" t="s">
        <v>5</v>
      </c>
      <c r="F65" s="167" t="s">
        <v>4</v>
      </c>
      <c r="G65" s="168" t="s">
        <v>5</v>
      </c>
      <c r="H65" s="167" t="s">
        <v>4</v>
      </c>
      <c r="I65" s="168" t="s">
        <v>5</v>
      </c>
      <c r="J65" s="167" t="s">
        <v>4</v>
      </c>
      <c r="K65" s="168" t="s">
        <v>5</v>
      </c>
      <c r="L65" s="167" t="s">
        <v>4</v>
      </c>
      <c r="M65" s="168" t="s">
        <v>5</v>
      </c>
      <c r="N65" s="167" t="s">
        <v>4</v>
      </c>
      <c r="O65" s="168" t="s">
        <v>5</v>
      </c>
      <c r="P65" s="167" t="s">
        <v>4</v>
      </c>
      <c r="Q65" s="168" t="s">
        <v>5</v>
      </c>
      <c r="R65" s="170"/>
      <c r="S65" s="87"/>
      <c r="T65" s="85"/>
      <c r="U65" s="85"/>
    </row>
    <row r="66" spans="1:21" ht="15.75">
      <c r="A66" s="2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10">
        <v>6</v>
      </c>
      <c r="H66" s="10">
        <v>7</v>
      </c>
      <c r="I66" s="10">
        <v>8</v>
      </c>
      <c r="J66" s="10">
        <v>9</v>
      </c>
      <c r="K66" s="10">
        <v>10</v>
      </c>
      <c r="L66" s="10">
        <v>11</v>
      </c>
      <c r="M66" s="10">
        <v>12</v>
      </c>
      <c r="N66" s="12">
        <v>13</v>
      </c>
      <c r="O66" s="10">
        <v>14</v>
      </c>
      <c r="P66" s="10">
        <v>15</v>
      </c>
      <c r="Q66" s="10">
        <v>17</v>
      </c>
      <c r="R66" s="10">
        <v>18</v>
      </c>
      <c r="S66" s="87"/>
      <c r="T66" s="85"/>
      <c r="U66" s="85"/>
    </row>
    <row r="67" spans="1:21" ht="15.75">
      <c r="A67" s="2"/>
      <c r="B67" s="55">
        <v>1</v>
      </c>
      <c r="C67" s="134" t="s">
        <v>24</v>
      </c>
      <c r="D67" s="68">
        <v>0</v>
      </c>
      <c r="E67" s="70">
        <v>0</v>
      </c>
      <c r="F67" s="68"/>
      <c r="G67" s="70"/>
      <c r="H67" s="68">
        <v>0</v>
      </c>
      <c r="I67" s="65">
        <v>0</v>
      </c>
      <c r="J67" s="68">
        <v>0</v>
      </c>
      <c r="K67" s="65">
        <v>0</v>
      </c>
      <c r="L67" s="70"/>
      <c r="M67" s="65"/>
      <c r="N67" s="16"/>
      <c r="O67" s="49"/>
      <c r="P67" s="17">
        <f>D67+F67+H67+J67+L67+N67</f>
        <v>0</v>
      </c>
      <c r="Q67" s="17">
        <f>E67+G67+I67+K67+M67+O67</f>
        <v>0</v>
      </c>
      <c r="R67" s="18">
        <f>P67+Q67</f>
        <v>0</v>
      </c>
      <c r="S67" s="87"/>
      <c r="T67" s="85"/>
      <c r="U67" s="85"/>
    </row>
    <row r="68" spans="1:21" ht="15.75">
      <c r="A68" s="2"/>
      <c r="B68" s="55">
        <v>2</v>
      </c>
      <c r="C68" s="134" t="s">
        <v>25</v>
      </c>
      <c r="D68" s="126">
        <v>0</v>
      </c>
      <c r="E68" s="126">
        <v>0</v>
      </c>
      <c r="F68" s="126"/>
      <c r="G68" s="126"/>
      <c r="H68" s="126">
        <v>0</v>
      </c>
      <c r="I68" s="126">
        <v>0</v>
      </c>
      <c r="J68" s="126">
        <v>0</v>
      </c>
      <c r="K68" s="126">
        <v>0</v>
      </c>
      <c r="L68" s="126">
        <v>11</v>
      </c>
      <c r="M68" s="126">
        <v>38</v>
      </c>
      <c r="N68" s="127">
        <v>16</v>
      </c>
      <c r="O68" s="127">
        <v>6</v>
      </c>
      <c r="P68" s="124">
        <f>SUM(D68+F68+H68+J68+L68+N68)</f>
        <v>27</v>
      </c>
      <c r="Q68" s="124">
        <f>SUM(E68+G68+I68+K68+M68+O68)</f>
        <v>44</v>
      </c>
      <c r="R68" s="128">
        <f>P68+Q68</f>
        <v>71</v>
      </c>
      <c r="S68" s="88"/>
      <c r="T68" s="85"/>
      <c r="U68" s="85"/>
    </row>
    <row r="69" spans="1:21" ht="15.75">
      <c r="A69" s="2"/>
      <c r="B69" s="55">
        <v>3</v>
      </c>
      <c r="C69" s="134" t="s">
        <v>51</v>
      </c>
      <c r="D69" s="76">
        <v>0</v>
      </c>
      <c r="E69" s="65">
        <v>0</v>
      </c>
      <c r="F69" s="76"/>
      <c r="G69" s="65"/>
      <c r="H69" s="76">
        <v>0</v>
      </c>
      <c r="I69" s="65">
        <v>0</v>
      </c>
      <c r="J69" s="65">
        <v>0</v>
      </c>
      <c r="K69" s="65">
        <v>0</v>
      </c>
      <c r="L69" s="65"/>
      <c r="M69" s="65"/>
      <c r="N69" s="49"/>
      <c r="O69" s="49"/>
      <c r="P69" s="17">
        <v>0</v>
      </c>
      <c r="Q69" s="17">
        <f>E69+G69+I69+K69+M69+O69</f>
        <v>0</v>
      </c>
      <c r="R69" s="18">
        <f>P69+Q69</f>
        <v>0</v>
      </c>
      <c r="S69" s="87"/>
      <c r="T69" s="85"/>
      <c r="U69" s="85"/>
    </row>
    <row r="70" spans="1:21" ht="15.75">
      <c r="A70" s="57"/>
      <c r="B70" s="55">
        <v>4</v>
      </c>
      <c r="C70" s="87"/>
      <c r="D70" s="68"/>
      <c r="E70" s="65"/>
      <c r="F70" s="68"/>
      <c r="G70" s="65"/>
      <c r="H70" s="68"/>
      <c r="I70" s="65"/>
      <c r="J70" s="77">
        <v>0</v>
      </c>
      <c r="K70" s="65">
        <v>0</v>
      </c>
      <c r="L70" s="77"/>
      <c r="M70" s="65"/>
      <c r="N70" s="78"/>
      <c r="O70" s="49"/>
      <c r="P70" s="17"/>
      <c r="Q70" s="17"/>
      <c r="R70" s="18">
        <f>P70+Q70</f>
        <v>0</v>
      </c>
      <c r="S70" s="87"/>
      <c r="T70" s="85"/>
      <c r="U70" s="85"/>
    </row>
    <row r="71" spans="1:22" ht="15.75">
      <c r="A71" s="57"/>
      <c r="B71" s="48"/>
      <c r="C71" s="58" t="s">
        <v>2</v>
      </c>
      <c r="D71" s="18">
        <f>D67+D68+D69</f>
        <v>0</v>
      </c>
      <c r="E71" s="18">
        <f>E67+E68+E69</f>
        <v>0</v>
      </c>
      <c r="F71" s="50">
        <f aca="true" t="shared" si="4" ref="F71:N71">SUM(F67:F68)</f>
        <v>0</v>
      </c>
      <c r="G71" s="18">
        <f>G67+G68+G69</f>
        <v>0</v>
      </c>
      <c r="H71" s="50">
        <f t="shared" si="4"/>
        <v>0</v>
      </c>
      <c r="I71" s="18">
        <f>I67+I68+I69</f>
        <v>0</v>
      </c>
      <c r="J71" s="50">
        <f t="shared" si="4"/>
        <v>0</v>
      </c>
      <c r="K71" s="18">
        <f>K67+K68+K69</f>
        <v>0</v>
      </c>
      <c r="L71" s="50">
        <f t="shared" si="4"/>
        <v>11</v>
      </c>
      <c r="M71" s="18">
        <f>M67+M68+M69</f>
        <v>38</v>
      </c>
      <c r="N71" s="50">
        <f t="shared" si="4"/>
        <v>16</v>
      </c>
      <c r="O71" s="18">
        <f>O67+O68+O69</f>
        <v>6</v>
      </c>
      <c r="P71" s="17">
        <f>P67+P68+P69</f>
        <v>27</v>
      </c>
      <c r="Q71" s="17">
        <f>Q67+Q68+Q69</f>
        <v>44</v>
      </c>
      <c r="R71" s="18">
        <f>P71+Q71</f>
        <v>71</v>
      </c>
      <c r="S71" s="87"/>
      <c r="T71" s="85"/>
      <c r="U71" s="85"/>
      <c r="V71" s="83"/>
    </row>
    <row r="72" spans="1:21" ht="15.75">
      <c r="A72" s="57"/>
      <c r="B72" s="5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87"/>
      <c r="T72" s="85"/>
      <c r="U72" s="85"/>
    </row>
    <row r="73" spans="1:21" ht="15.75">
      <c r="A73" s="57"/>
      <c r="B73" s="59" t="s">
        <v>29</v>
      </c>
      <c r="C73" s="5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87"/>
      <c r="T73" s="85"/>
      <c r="U73" s="85"/>
    </row>
    <row r="74" spans="1:21" ht="15.75">
      <c r="A74" s="57"/>
      <c r="B74" s="5" t="s">
        <v>6</v>
      </c>
      <c r="C74" s="136" t="s">
        <v>10</v>
      </c>
      <c r="D74" s="141" t="s">
        <v>44</v>
      </c>
      <c r="E74" s="142"/>
      <c r="F74" s="141" t="s">
        <v>45</v>
      </c>
      <c r="G74" s="142"/>
      <c r="H74" s="141" t="s">
        <v>46</v>
      </c>
      <c r="I74" s="142"/>
      <c r="J74" s="141" t="s">
        <v>0</v>
      </c>
      <c r="K74" s="142"/>
      <c r="L74" s="141" t="s">
        <v>1</v>
      </c>
      <c r="M74" s="142"/>
      <c r="N74" s="141" t="s">
        <v>47</v>
      </c>
      <c r="O74" s="142"/>
      <c r="P74" s="141" t="s">
        <v>2</v>
      </c>
      <c r="Q74" s="142"/>
      <c r="R74" s="169" t="s">
        <v>3</v>
      </c>
      <c r="S74" s="87"/>
      <c r="T74" s="85"/>
      <c r="U74" s="85"/>
    </row>
    <row r="75" spans="1:21" ht="15.75">
      <c r="A75" s="2"/>
      <c r="B75" s="9"/>
      <c r="C75" s="9"/>
      <c r="D75" s="167" t="s">
        <v>4</v>
      </c>
      <c r="E75" s="168" t="s">
        <v>5</v>
      </c>
      <c r="F75" s="167" t="s">
        <v>4</v>
      </c>
      <c r="G75" s="168" t="s">
        <v>5</v>
      </c>
      <c r="H75" s="167" t="s">
        <v>4</v>
      </c>
      <c r="I75" s="168" t="s">
        <v>5</v>
      </c>
      <c r="J75" s="167" t="s">
        <v>4</v>
      </c>
      <c r="K75" s="168" t="s">
        <v>5</v>
      </c>
      <c r="L75" s="167" t="s">
        <v>4</v>
      </c>
      <c r="M75" s="168" t="s">
        <v>5</v>
      </c>
      <c r="N75" s="167" t="s">
        <v>4</v>
      </c>
      <c r="O75" s="168" t="s">
        <v>5</v>
      </c>
      <c r="P75" s="167" t="s">
        <v>4</v>
      </c>
      <c r="Q75" s="168" t="s">
        <v>5</v>
      </c>
      <c r="R75" s="170"/>
      <c r="S75" s="87"/>
      <c r="T75" s="85"/>
      <c r="U75" s="85"/>
    </row>
    <row r="76" spans="1:21" ht="15.75">
      <c r="A76" s="2"/>
      <c r="B76" s="10">
        <v>1</v>
      </c>
      <c r="C76" s="10">
        <v>2</v>
      </c>
      <c r="D76" s="10">
        <v>3</v>
      </c>
      <c r="E76" s="10">
        <v>4</v>
      </c>
      <c r="F76" s="10">
        <v>5</v>
      </c>
      <c r="G76" s="10">
        <v>6</v>
      </c>
      <c r="H76" s="10">
        <v>7</v>
      </c>
      <c r="I76" s="10">
        <v>8</v>
      </c>
      <c r="J76" s="10">
        <v>9</v>
      </c>
      <c r="K76" s="10">
        <v>10</v>
      </c>
      <c r="L76" s="10">
        <v>11</v>
      </c>
      <c r="M76" s="10">
        <v>12</v>
      </c>
      <c r="N76" s="12">
        <v>13</v>
      </c>
      <c r="O76" s="10">
        <v>14</v>
      </c>
      <c r="P76" s="10">
        <v>15</v>
      </c>
      <c r="Q76" s="10">
        <v>17</v>
      </c>
      <c r="R76" s="10">
        <v>18</v>
      </c>
      <c r="S76" s="87"/>
      <c r="T76" s="85"/>
      <c r="U76" s="85"/>
    </row>
    <row r="77" spans="1:21" ht="15.75">
      <c r="A77" s="2"/>
      <c r="B77" s="55">
        <v>1</v>
      </c>
      <c r="C77" s="133" t="s">
        <v>27</v>
      </c>
      <c r="D77" s="92">
        <v>0</v>
      </c>
      <c r="E77" s="93">
        <v>0</v>
      </c>
      <c r="F77" s="93">
        <v>0</v>
      </c>
      <c r="G77" s="93">
        <v>0</v>
      </c>
      <c r="H77" s="94">
        <v>0</v>
      </c>
      <c r="I77" s="93">
        <v>0</v>
      </c>
      <c r="J77" s="119">
        <v>4</v>
      </c>
      <c r="K77" s="93">
        <v>10</v>
      </c>
      <c r="L77" s="119">
        <v>2</v>
      </c>
      <c r="M77" s="93">
        <v>10</v>
      </c>
      <c r="N77" s="95">
        <v>3</v>
      </c>
      <c r="O77" s="93">
        <v>17</v>
      </c>
      <c r="P77" s="96">
        <f>SUM(F77+H77+J77+L77+N77+U83)</f>
        <v>9</v>
      </c>
      <c r="Q77" s="97">
        <f>SUM(E77+G77+I77+K77+M77+O77)</f>
        <v>37</v>
      </c>
      <c r="R77" s="98">
        <f>Q77+P77</f>
        <v>46</v>
      </c>
      <c r="S77" s="87"/>
      <c r="T77" s="85"/>
      <c r="U77" s="85"/>
    </row>
    <row r="78" spans="1:21" ht="15.75">
      <c r="A78" s="2"/>
      <c r="B78" s="55">
        <v>2</v>
      </c>
      <c r="C78" s="133" t="s">
        <v>28</v>
      </c>
      <c r="D78" s="94">
        <v>0</v>
      </c>
      <c r="E78" s="93">
        <v>0</v>
      </c>
      <c r="F78" s="93">
        <v>0</v>
      </c>
      <c r="G78" s="93">
        <v>0</v>
      </c>
      <c r="H78" s="92">
        <v>0</v>
      </c>
      <c r="I78" s="93">
        <v>2</v>
      </c>
      <c r="J78" s="92">
        <v>0</v>
      </c>
      <c r="K78" s="92">
        <v>0</v>
      </c>
      <c r="L78" s="92">
        <v>0</v>
      </c>
      <c r="M78" s="92">
        <v>0</v>
      </c>
      <c r="N78" s="95"/>
      <c r="O78" s="93">
        <v>10</v>
      </c>
      <c r="P78" s="97">
        <f>D78+F78+H78+J78+L78+N78</f>
        <v>0</v>
      </c>
      <c r="Q78" s="97">
        <f>E78+G78+I78+K78+M78+O78</f>
        <v>12</v>
      </c>
      <c r="R78" s="98">
        <f>P78+Q78</f>
        <v>12</v>
      </c>
      <c r="S78" s="87"/>
      <c r="T78" s="85"/>
      <c r="U78" s="85"/>
    </row>
    <row r="79" spans="1:21" ht="15.75">
      <c r="A79" s="2"/>
      <c r="B79" s="55">
        <v>3</v>
      </c>
      <c r="C79" s="133" t="s">
        <v>52</v>
      </c>
      <c r="D79" s="94">
        <v>0</v>
      </c>
      <c r="E79" s="93">
        <v>0</v>
      </c>
      <c r="F79" s="93">
        <v>0</v>
      </c>
      <c r="G79" s="93">
        <v>0</v>
      </c>
      <c r="H79" s="92">
        <v>0</v>
      </c>
      <c r="I79" s="93">
        <v>0</v>
      </c>
      <c r="J79" s="15">
        <v>0</v>
      </c>
      <c r="K79" s="15">
        <v>0</v>
      </c>
      <c r="L79" s="15">
        <v>0</v>
      </c>
      <c r="M79" s="15">
        <v>0</v>
      </c>
      <c r="N79" s="95"/>
      <c r="O79" s="93">
        <v>18</v>
      </c>
      <c r="P79" s="97">
        <f>D79+F79+H79+J79+L79+N79</f>
        <v>0</v>
      </c>
      <c r="Q79" s="97">
        <f>E79+G79+I79+K79+M79+O79</f>
        <v>18</v>
      </c>
      <c r="R79" s="98">
        <f>P79+Q79</f>
        <v>18</v>
      </c>
      <c r="S79" s="87"/>
      <c r="T79" s="85"/>
      <c r="U79" s="85"/>
    </row>
    <row r="80" spans="1:21" ht="15.75">
      <c r="A80" s="57"/>
      <c r="B80" s="55">
        <v>4</v>
      </c>
      <c r="C80" s="87"/>
      <c r="D80" s="99"/>
      <c r="E80" s="93"/>
      <c r="F80" s="93"/>
      <c r="G80" s="93"/>
      <c r="H80" s="99"/>
      <c r="I80" s="100"/>
      <c r="J80" s="99"/>
      <c r="K80" s="100"/>
      <c r="L80" s="99"/>
      <c r="M80" s="100"/>
      <c r="N80" s="99"/>
      <c r="O80" s="100"/>
      <c r="P80" s="96"/>
      <c r="Q80" s="97">
        <f>E80+G80+I80+K80+M80+O80</f>
        <v>0</v>
      </c>
      <c r="R80" s="98">
        <f>Q80</f>
        <v>0</v>
      </c>
      <c r="S80" s="87"/>
      <c r="T80" s="85"/>
      <c r="U80" s="85"/>
    </row>
    <row r="81" spans="1:21" ht="15.75">
      <c r="A81" s="57"/>
      <c r="B81" s="48"/>
      <c r="C81" s="50" t="s">
        <v>2</v>
      </c>
      <c r="D81" s="18">
        <f>D79</f>
        <v>0</v>
      </c>
      <c r="E81" s="101">
        <f>E77+E78+E79</f>
        <v>0</v>
      </c>
      <c r="F81" s="18">
        <f>F77+F78+F79</f>
        <v>0</v>
      </c>
      <c r="G81" s="50">
        <f>G77+G78+G79</f>
        <v>0</v>
      </c>
      <c r="H81" s="50">
        <f aca="true" t="shared" si="5" ref="H81:O81">SUM(H77:H78)</f>
        <v>0</v>
      </c>
      <c r="I81" s="50">
        <f t="shared" si="5"/>
        <v>2</v>
      </c>
      <c r="J81" s="50">
        <f t="shared" si="5"/>
        <v>4</v>
      </c>
      <c r="K81" s="50">
        <f t="shared" si="5"/>
        <v>10</v>
      </c>
      <c r="L81" s="50">
        <f t="shared" si="5"/>
        <v>2</v>
      </c>
      <c r="M81" s="50">
        <f t="shared" si="5"/>
        <v>10</v>
      </c>
      <c r="N81" s="50">
        <f t="shared" si="5"/>
        <v>3</v>
      </c>
      <c r="O81" s="50">
        <f t="shared" si="5"/>
        <v>27</v>
      </c>
      <c r="P81" s="17">
        <f>D81+F81</f>
        <v>0</v>
      </c>
      <c r="Q81" s="17">
        <f>Q77+Q78</f>
        <v>49</v>
      </c>
      <c r="R81" s="18">
        <f>R77+R78</f>
        <v>58</v>
      </c>
      <c r="S81" s="87"/>
      <c r="T81" s="85"/>
      <c r="U81" s="85"/>
    </row>
    <row r="82" spans="1:21" ht="15.75">
      <c r="A82" s="57"/>
      <c r="B82" s="57"/>
      <c r="C82" s="61"/>
      <c r="D82" s="27"/>
      <c r="E82" s="91"/>
      <c r="F82" s="27"/>
      <c r="G82" s="61"/>
      <c r="H82" s="61"/>
      <c r="I82" s="61"/>
      <c r="J82" s="61"/>
      <c r="K82" s="61"/>
      <c r="L82" s="61"/>
      <c r="M82" s="61"/>
      <c r="N82" s="61"/>
      <c r="O82" s="61"/>
      <c r="P82" s="26"/>
      <c r="Q82" s="26"/>
      <c r="R82" s="27"/>
      <c r="S82" s="87"/>
      <c r="T82" s="85"/>
      <c r="U82" s="85"/>
    </row>
    <row r="83" spans="1:21" ht="15.75">
      <c r="A83" s="57"/>
      <c r="B83" s="57"/>
      <c r="C83" s="61"/>
      <c r="D83" s="27"/>
      <c r="E83" s="91"/>
      <c r="F83" s="27"/>
      <c r="G83" s="61"/>
      <c r="H83" s="61"/>
      <c r="I83" s="61"/>
      <c r="J83" s="61"/>
      <c r="K83" s="61"/>
      <c r="L83" s="61"/>
      <c r="M83" s="61"/>
      <c r="N83" s="61"/>
      <c r="O83" s="61"/>
      <c r="P83" s="26"/>
      <c r="Q83" s="26"/>
      <c r="R83" s="27"/>
      <c r="S83" s="87"/>
      <c r="T83" s="85"/>
      <c r="U83" s="85"/>
    </row>
    <row r="84" spans="1:21" ht="15.75">
      <c r="A84" s="57"/>
      <c r="B84" s="57"/>
      <c r="C84" s="61"/>
      <c r="D84" s="27"/>
      <c r="E84" s="91"/>
      <c r="F84" s="27"/>
      <c r="G84" s="61"/>
      <c r="H84" s="61"/>
      <c r="I84" s="61"/>
      <c r="J84" s="61"/>
      <c r="K84" s="61"/>
      <c r="L84" s="61"/>
      <c r="M84" s="61"/>
      <c r="N84" s="61"/>
      <c r="O84" s="61"/>
      <c r="P84" s="26"/>
      <c r="Q84" s="26"/>
      <c r="R84" s="27"/>
      <c r="S84" s="87"/>
      <c r="T84" s="85"/>
      <c r="U84" s="85" t="s">
        <v>73</v>
      </c>
    </row>
    <row r="85" spans="1:21" ht="15.75">
      <c r="A85" s="57"/>
      <c r="B85" s="57"/>
      <c r="C85" s="61"/>
      <c r="D85" s="27"/>
      <c r="E85" s="91"/>
      <c r="F85" s="27"/>
      <c r="G85" s="61"/>
      <c r="H85" s="61"/>
      <c r="I85" s="61"/>
      <c r="J85" s="61"/>
      <c r="K85" s="61"/>
      <c r="L85" s="61"/>
      <c r="M85" s="61"/>
      <c r="N85" s="61"/>
      <c r="O85" s="61"/>
      <c r="P85" s="26"/>
      <c r="Q85" s="26"/>
      <c r="R85" s="27"/>
      <c r="S85" s="87"/>
      <c r="T85" s="85"/>
      <c r="U85" s="85"/>
    </row>
    <row r="86" spans="1:21" ht="15.75">
      <c r="A86" s="57"/>
      <c r="B86" s="5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87"/>
      <c r="T86" s="85"/>
      <c r="U86" s="85"/>
    </row>
    <row r="87" spans="1:21" ht="15.75">
      <c r="A87" s="57"/>
      <c r="B87" s="60" t="s">
        <v>30</v>
      </c>
      <c r="C87" s="6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1"/>
      <c r="O87" s="41"/>
      <c r="P87" s="42"/>
      <c r="Q87" s="42"/>
      <c r="R87" s="43"/>
      <c r="S87" s="87"/>
      <c r="T87" s="85"/>
      <c r="U87" s="85"/>
    </row>
    <row r="88" spans="1:21" ht="15.75">
      <c r="A88" s="57"/>
      <c r="B88" s="5" t="s">
        <v>6</v>
      </c>
      <c r="C88" s="136" t="s">
        <v>10</v>
      </c>
      <c r="D88" s="141" t="s">
        <v>44</v>
      </c>
      <c r="E88" s="142"/>
      <c r="F88" s="141" t="s">
        <v>45</v>
      </c>
      <c r="G88" s="142"/>
      <c r="H88" s="141" t="s">
        <v>46</v>
      </c>
      <c r="I88" s="142"/>
      <c r="J88" s="141" t="s">
        <v>0</v>
      </c>
      <c r="K88" s="142"/>
      <c r="L88" s="141" t="s">
        <v>48</v>
      </c>
      <c r="M88" s="142"/>
      <c r="N88" s="141" t="s">
        <v>47</v>
      </c>
      <c r="O88" s="142"/>
      <c r="P88" s="141" t="s">
        <v>2</v>
      </c>
      <c r="Q88" s="142"/>
      <c r="R88" s="169" t="s">
        <v>3</v>
      </c>
      <c r="S88" s="87"/>
      <c r="T88" s="85"/>
      <c r="U88" s="85"/>
    </row>
    <row r="89" spans="1:22" ht="15.75">
      <c r="A89" s="57"/>
      <c r="B89" s="9"/>
      <c r="C89" s="9"/>
      <c r="D89" s="167" t="s">
        <v>4</v>
      </c>
      <c r="E89" s="168" t="s">
        <v>5</v>
      </c>
      <c r="F89" s="167" t="s">
        <v>4</v>
      </c>
      <c r="G89" s="168" t="s">
        <v>5</v>
      </c>
      <c r="H89" s="167" t="s">
        <v>4</v>
      </c>
      <c r="I89" s="168" t="s">
        <v>5</v>
      </c>
      <c r="J89" s="167" t="s">
        <v>4</v>
      </c>
      <c r="K89" s="168" t="s">
        <v>5</v>
      </c>
      <c r="L89" s="167" t="s">
        <v>4</v>
      </c>
      <c r="M89" s="168" t="s">
        <v>5</v>
      </c>
      <c r="N89" s="167" t="s">
        <v>4</v>
      </c>
      <c r="O89" s="168" t="s">
        <v>5</v>
      </c>
      <c r="P89" s="167" t="s">
        <v>4</v>
      </c>
      <c r="Q89" s="168" t="s">
        <v>5</v>
      </c>
      <c r="R89" s="170"/>
      <c r="S89" s="87"/>
      <c r="T89" s="85"/>
      <c r="U89" s="85"/>
      <c r="V89" s="112" t="s">
        <v>73</v>
      </c>
    </row>
    <row r="90" spans="1:21" ht="15.75">
      <c r="A90" s="57"/>
      <c r="B90" s="10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17</v>
      </c>
      <c r="R90" s="10">
        <v>18</v>
      </c>
      <c r="S90" s="87"/>
      <c r="T90" s="85"/>
      <c r="U90" s="85"/>
    </row>
    <row r="91" spans="1:21" ht="15.75">
      <c r="A91" s="57"/>
      <c r="B91" s="44">
        <v>1</v>
      </c>
      <c r="C91" s="132" t="s">
        <v>31</v>
      </c>
      <c r="D91" s="68">
        <v>0</v>
      </c>
      <c r="E91" s="62">
        <v>38</v>
      </c>
      <c r="F91" s="68">
        <v>0</v>
      </c>
      <c r="G91" s="15">
        <v>38</v>
      </c>
      <c r="H91" s="68">
        <v>0</v>
      </c>
      <c r="I91" s="15">
        <v>45</v>
      </c>
      <c r="J91" s="15">
        <v>0</v>
      </c>
      <c r="K91" s="117">
        <v>52</v>
      </c>
      <c r="L91" s="15">
        <v>0</v>
      </c>
      <c r="M91" s="117">
        <v>26</v>
      </c>
      <c r="N91" s="68"/>
      <c r="O91" s="16">
        <v>20</v>
      </c>
      <c r="P91" s="71">
        <f>D91+F91+H91+J91+L91+N91</f>
        <v>0</v>
      </c>
      <c r="Q91" s="17">
        <f>E91+G91+I91+K91+M91+O91</f>
        <v>219</v>
      </c>
      <c r="R91" s="18">
        <f>P91+Q91</f>
        <v>219</v>
      </c>
      <c r="S91" s="87"/>
      <c r="T91" s="85"/>
      <c r="U91" s="85"/>
    </row>
    <row r="92" spans="1:21" ht="15.75">
      <c r="A92" s="57"/>
      <c r="B92" s="44">
        <v>2</v>
      </c>
      <c r="C92" s="132" t="s">
        <v>66</v>
      </c>
      <c r="D92" s="117">
        <v>140</v>
      </c>
      <c r="E92" s="62">
        <v>0</v>
      </c>
      <c r="F92" s="117">
        <v>70</v>
      </c>
      <c r="G92" s="15">
        <v>0</v>
      </c>
      <c r="H92" s="117">
        <v>166</v>
      </c>
      <c r="I92" s="20">
        <v>0</v>
      </c>
      <c r="J92" s="15">
        <v>155</v>
      </c>
      <c r="K92" s="68">
        <v>0</v>
      </c>
      <c r="L92" s="15">
        <v>470</v>
      </c>
      <c r="M92" s="117">
        <v>9</v>
      </c>
      <c r="N92" s="117">
        <v>403</v>
      </c>
      <c r="O92" s="16">
        <v>16</v>
      </c>
      <c r="P92" s="71">
        <f>D92+F92+H92+J92+L92+N92</f>
        <v>1404</v>
      </c>
      <c r="Q92" s="17">
        <f>E92+G92+I92+K92+M92+O92</f>
        <v>25</v>
      </c>
      <c r="R92" s="18">
        <f>P92+Q92</f>
        <v>1429</v>
      </c>
      <c r="S92" s="87"/>
      <c r="T92" s="85"/>
      <c r="U92" s="85"/>
    </row>
    <row r="93" spans="1:22" ht="15.75">
      <c r="A93" s="57"/>
      <c r="B93" s="55"/>
      <c r="C93" s="48"/>
      <c r="D93" s="48"/>
      <c r="E93" s="65"/>
      <c r="F93" s="49"/>
      <c r="G93" s="49"/>
      <c r="H93" s="48"/>
      <c r="I93" s="50"/>
      <c r="J93" s="48"/>
      <c r="K93" s="48"/>
      <c r="L93" s="48"/>
      <c r="M93" s="48"/>
      <c r="N93" s="48"/>
      <c r="O93" s="48"/>
      <c r="P93" s="49"/>
      <c r="Q93" s="49"/>
      <c r="R93" s="49"/>
      <c r="S93" s="87"/>
      <c r="T93" s="85"/>
      <c r="U93" s="85"/>
      <c r="V93" s="83"/>
    </row>
    <row r="94" spans="1:21" ht="15.75">
      <c r="A94" s="2"/>
      <c r="B94" s="48"/>
      <c r="C94" s="50" t="s">
        <v>2</v>
      </c>
      <c r="D94" s="18">
        <f>D91+D92</f>
        <v>140</v>
      </c>
      <c r="E94" s="66">
        <f aca="true" t="shared" si="6" ref="E94:K94">SUM(E91)</f>
        <v>38</v>
      </c>
      <c r="F94" s="18">
        <f>SUM(F91)+F92</f>
        <v>70</v>
      </c>
      <c r="G94" s="18">
        <f>SUM(G91)+G92</f>
        <v>38</v>
      </c>
      <c r="H94" s="18">
        <f>SUM(H91)+H92</f>
        <v>166</v>
      </c>
      <c r="I94" s="18">
        <f t="shared" si="6"/>
        <v>45</v>
      </c>
      <c r="J94" s="18">
        <f>SUM(J91)+J92</f>
        <v>155</v>
      </c>
      <c r="K94" s="18">
        <f t="shared" si="6"/>
        <v>52</v>
      </c>
      <c r="L94" s="18">
        <f>L91+L92+L93</f>
        <v>470</v>
      </c>
      <c r="M94" s="18">
        <f>M91+M92+M93</f>
        <v>35</v>
      </c>
      <c r="N94" s="18">
        <f>N91+N92+N93</f>
        <v>403</v>
      </c>
      <c r="O94" s="18">
        <f>O91+O92+O93</f>
        <v>36</v>
      </c>
      <c r="P94" s="18">
        <f>D94+F94+H94+J94+L94+N94</f>
        <v>1404</v>
      </c>
      <c r="Q94" s="18">
        <f>E94+G94+I94+K94+M94+O94</f>
        <v>244</v>
      </c>
      <c r="R94" s="18">
        <f>R91+R92</f>
        <v>1648</v>
      </c>
      <c r="S94" s="87"/>
      <c r="T94" s="85"/>
      <c r="U94" s="85"/>
    </row>
    <row r="95" spans="1:2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87"/>
      <c r="T95" s="85"/>
      <c r="U95" s="85"/>
    </row>
    <row r="96" spans="1:21" ht="15.75">
      <c r="A96" s="2"/>
      <c r="B96" s="59" t="s">
        <v>32</v>
      </c>
      <c r="C96" s="5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87"/>
      <c r="T96" s="85"/>
      <c r="U96" s="85"/>
    </row>
    <row r="97" spans="1:21" ht="15.75">
      <c r="A97" s="2"/>
      <c r="B97" s="5" t="s">
        <v>6</v>
      </c>
      <c r="C97" s="5" t="s">
        <v>10</v>
      </c>
      <c r="D97" s="141" t="s">
        <v>44</v>
      </c>
      <c r="E97" s="142"/>
      <c r="F97" s="141" t="s">
        <v>45</v>
      </c>
      <c r="G97" s="142"/>
      <c r="H97" s="141" t="s">
        <v>46</v>
      </c>
      <c r="I97" s="142"/>
      <c r="J97" s="141" t="s">
        <v>0</v>
      </c>
      <c r="K97" s="142"/>
      <c r="L97" s="141" t="s">
        <v>1</v>
      </c>
      <c r="M97" s="142"/>
      <c r="N97" s="141" t="s">
        <v>47</v>
      </c>
      <c r="O97" s="142"/>
      <c r="P97" s="141" t="s">
        <v>2</v>
      </c>
      <c r="Q97" s="142"/>
      <c r="R97" s="169" t="s">
        <v>3</v>
      </c>
      <c r="S97" s="87"/>
      <c r="T97" s="85"/>
      <c r="U97" s="85"/>
    </row>
    <row r="98" spans="1:23" ht="15.75">
      <c r="A98" s="2"/>
      <c r="B98" s="9"/>
      <c r="C98" s="9"/>
      <c r="D98" s="167" t="s">
        <v>4</v>
      </c>
      <c r="E98" s="168" t="s">
        <v>5</v>
      </c>
      <c r="F98" s="167" t="s">
        <v>4</v>
      </c>
      <c r="G98" s="168" t="s">
        <v>5</v>
      </c>
      <c r="H98" s="167" t="s">
        <v>4</v>
      </c>
      <c r="I98" s="168" t="s">
        <v>5</v>
      </c>
      <c r="J98" s="167" t="s">
        <v>4</v>
      </c>
      <c r="K98" s="168" t="s">
        <v>5</v>
      </c>
      <c r="L98" s="167" t="s">
        <v>4</v>
      </c>
      <c r="M98" s="168" t="s">
        <v>5</v>
      </c>
      <c r="N98" s="167" t="s">
        <v>4</v>
      </c>
      <c r="O98" s="168" t="s">
        <v>5</v>
      </c>
      <c r="P98" s="167" t="s">
        <v>4</v>
      </c>
      <c r="Q98" s="168" t="s">
        <v>5</v>
      </c>
      <c r="R98" s="170"/>
      <c r="S98" s="87"/>
      <c r="T98" s="85"/>
      <c r="U98" s="85"/>
      <c r="W98" s="112" t="s">
        <v>73</v>
      </c>
    </row>
    <row r="99" spans="1:21" ht="15.75">
      <c r="A99" s="2"/>
      <c r="B99" s="10">
        <v>1</v>
      </c>
      <c r="C99" s="10">
        <v>2</v>
      </c>
      <c r="D99" s="10">
        <v>3</v>
      </c>
      <c r="E99" s="10">
        <v>4</v>
      </c>
      <c r="F99" s="10">
        <v>5</v>
      </c>
      <c r="G99" s="10">
        <v>6</v>
      </c>
      <c r="H99" s="10">
        <v>7</v>
      </c>
      <c r="I99" s="10">
        <v>8</v>
      </c>
      <c r="J99" s="10">
        <v>9</v>
      </c>
      <c r="K99" s="10">
        <v>10</v>
      </c>
      <c r="L99" s="10">
        <v>11</v>
      </c>
      <c r="M99" s="10">
        <v>12</v>
      </c>
      <c r="N99" s="12">
        <v>13</v>
      </c>
      <c r="O99" s="10">
        <v>14</v>
      </c>
      <c r="P99" s="10">
        <v>15</v>
      </c>
      <c r="Q99" s="10">
        <v>17</v>
      </c>
      <c r="R99" s="10">
        <v>18</v>
      </c>
      <c r="S99" s="87"/>
      <c r="T99" s="85"/>
      <c r="U99" s="85"/>
    </row>
    <row r="100" spans="1:21" ht="15.75">
      <c r="A100" s="2"/>
      <c r="B100" s="55">
        <v>1</v>
      </c>
      <c r="C100" s="132" t="s">
        <v>33</v>
      </c>
      <c r="D100" s="15">
        <v>38</v>
      </c>
      <c r="E100" s="117">
        <v>0</v>
      </c>
      <c r="F100" s="15">
        <v>22</v>
      </c>
      <c r="G100" s="117">
        <v>0</v>
      </c>
      <c r="H100" s="15">
        <v>21</v>
      </c>
      <c r="I100" s="117">
        <v>0</v>
      </c>
      <c r="J100" s="15">
        <v>65</v>
      </c>
      <c r="K100" s="117">
        <v>0</v>
      </c>
      <c r="L100" s="15">
        <v>20</v>
      </c>
      <c r="M100" s="117"/>
      <c r="N100" s="16">
        <v>40</v>
      </c>
      <c r="O100" s="117"/>
      <c r="P100" s="47">
        <f>D100+F100+H100+J100+L100+N100</f>
        <v>206</v>
      </c>
      <c r="Q100" s="47">
        <f>E100+G100+I100+K100+M100+O100</f>
        <v>0</v>
      </c>
      <c r="R100" s="18">
        <f>P100+Q100</f>
        <v>206</v>
      </c>
      <c r="S100" s="87"/>
      <c r="T100" s="85"/>
      <c r="U100" s="85"/>
    </row>
    <row r="101" spans="1:21" ht="15.75">
      <c r="A101" s="2"/>
      <c r="B101" s="55">
        <v>2</v>
      </c>
      <c r="C101" s="132" t="s">
        <v>76</v>
      </c>
      <c r="D101" s="15">
        <v>38</v>
      </c>
      <c r="E101" s="117">
        <v>0</v>
      </c>
      <c r="F101" s="15">
        <v>18</v>
      </c>
      <c r="G101" s="117">
        <v>0</v>
      </c>
      <c r="H101" s="15">
        <v>42</v>
      </c>
      <c r="I101" s="117">
        <v>0</v>
      </c>
      <c r="J101" s="15">
        <v>25</v>
      </c>
      <c r="K101" s="117"/>
      <c r="L101" s="15">
        <v>32</v>
      </c>
      <c r="M101" s="117"/>
      <c r="N101" s="16">
        <v>36</v>
      </c>
      <c r="O101" s="117"/>
      <c r="P101" s="47">
        <f>D101+F101+H101+J101+L101+N101</f>
        <v>191</v>
      </c>
      <c r="Q101" s="47">
        <f>E101+G101+I101+K101+M101+O101</f>
        <v>0</v>
      </c>
      <c r="R101" s="18">
        <f>P101+Q101</f>
        <v>191</v>
      </c>
      <c r="S101" s="87"/>
      <c r="T101" s="85"/>
      <c r="U101" s="85"/>
    </row>
    <row r="102" spans="1:21" ht="15.75">
      <c r="A102" s="2"/>
      <c r="B102" s="55">
        <v>3</v>
      </c>
      <c r="C102" s="132" t="s">
        <v>35</v>
      </c>
      <c r="D102" s="117">
        <v>0</v>
      </c>
      <c r="E102" s="15">
        <v>0</v>
      </c>
      <c r="F102" s="117">
        <v>0</v>
      </c>
      <c r="G102" s="15">
        <v>0</v>
      </c>
      <c r="H102" s="117">
        <v>0</v>
      </c>
      <c r="I102" s="15">
        <v>0</v>
      </c>
      <c r="J102" s="117">
        <v>0</v>
      </c>
      <c r="K102" s="117">
        <v>0</v>
      </c>
      <c r="L102" s="117">
        <v>0</v>
      </c>
      <c r="M102" s="15"/>
      <c r="N102" s="72"/>
      <c r="O102" s="16"/>
      <c r="P102" s="47">
        <f>D102+F102+H102+J102+L102+N102</f>
        <v>0</v>
      </c>
      <c r="Q102" s="47">
        <f>SUM(E102+G102+I102+K102+M102+O102)</f>
        <v>0</v>
      </c>
      <c r="R102" s="18">
        <f>P102+Q102</f>
        <v>0</v>
      </c>
      <c r="S102" s="87"/>
      <c r="T102" s="85"/>
      <c r="U102" s="85"/>
    </row>
    <row r="103" spans="1:21" ht="15.75">
      <c r="A103" s="57"/>
      <c r="B103" s="55">
        <v>4</v>
      </c>
      <c r="C103" s="132" t="s">
        <v>72</v>
      </c>
      <c r="D103" s="117">
        <v>39</v>
      </c>
      <c r="E103" s="15">
        <v>0</v>
      </c>
      <c r="F103" s="117">
        <v>37</v>
      </c>
      <c r="G103" s="15">
        <v>0</v>
      </c>
      <c r="H103" s="117">
        <v>40</v>
      </c>
      <c r="I103" s="15">
        <v>0</v>
      </c>
      <c r="J103" s="117">
        <v>40</v>
      </c>
      <c r="K103" s="15"/>
      <c r="L103" s="117">
        <v>40</v>
      </c>
      <c r="M103" s="15"/>
      <c r="N103" s="72">
        <v>39</v>
      </c>
      <c r="O103" s="16"/>
      <c r="P103" s="47">
        <f>D103+F103+H103+J103+L103+N103</f>
        <v>235</v>
      </c>
      <c r="Q103" s="47">
        <f>E103+G103+I103+K103+M103+O103</f>
        <v>0</v>
      </c>
      <c r="R103" s="18">
        <f>D103+F103+H103+J103+L103+N103+P103</f>
        <v>470</v>
      </c>
      <c r="S103" s="87"/>
      <c r="T103" s="85"/>
      <c r="U103" s="85"/>
    </row>
    <row r="104" spans="1:21" ht="15.75">
      <c r="A104" s="57"/>
      <c r="B104" s="55">
        <v>5</v>
      </c>
      <c r="C104" s="132" t="s">
        <v>74</v>
      </c>
      <c r="D104" s="117"/>
      <c r="E104" s="15"/>
      <c r="F104" s="117"/>
      <c r="G104" s="15"/>
      <c r="H104" s="117"/>
      <c r="I104" s="15"/>
      <c r="J104" s="117"/>
      <c r="K104" s="15"/>
      <c r="L104" s="117">
        <v>29</v>
      </c>
      <c r="M104" s="15"/>
      <c r="N104" s="72">
        <v>28</v>
      </c>
      <c r="O104" s="16"/>
      <c r="P104" s="47">
        <v>29</v>
      </c>
      <c r="Q104" s="47">
        <v>28</v>
      </c>
      <c r="R104" s="18">
        <f>P104+Q104</f>
        <v>57</v>
      </c>
      <c r="S104" s="87"/>
      <c r="T104" s="85"/>
      <c r="U104" s="85"/>
    </row>
    <row r="105" spans="1:21" ht="15.75">
      <c r="A105" s="57"/>
      <c r="B105" s="48"/>
      <c r="C105" s="50" t="s">
        <v>2</v>
      </c>
      <c r="D105" s="18">
        <f>SUM(D100:D104)</f>
        <v>115</v>
      </c>
      <c r="E105" s="18">
        <f aca="true" t="shared" si="7" ref="E105:O105">SUM(E100:E102)</f>
        <v>0</v>
      </c>
      <c r="F105" s="18">
        <f>SUM(F100:F102)+F103</f>
        <v>77</v>
      </c>
      <c r="G105" s="18">
        <f t="shared" si="7"/>
        <v>0</v>
      </c>
      <c r="H105" s="18">
        <f>SUM(H100:H104)</f>
        <v>103</v>
      </c>
      <c r="I105" s="18">
        <f t="shared" si="7"/>
        <v>0</v>
      </c>
      <c r="J105" s="18">
        <f>SUM(J100:J104)</f>
        <v>130</v>
      </c>
      <c r="K105" s="18">
        <f t="shared" si="7"/>
        <v>0</v>
      </c>
      <c r="L105" s="18">
        <f>SUM(L100:L104)</f>
        <v>121</v>
      </c>
      <c r="M105" s="18">
        <f t="shared" si="7"/>
        <v>0</v>
      </c>
      <c r="N105" s="18">
        <f>SUM(N100:N104)</f>
        <v>143</v>
      </c>
      <c r="O105" s="18">
        <f t="shared" si="7"/>
        <v>0</v>
      </c>
      <c r="P105" s="18">
        <f>SUM(P100:P103)</f>
        <v>632</v>
      </c>
      <c r="Q105" s="18">
        <f>SUM(Q100:Q102)</f>
        <v>0</v>
      </c>
      <c r="R105" s="18">
        <f>R100+R101+R102+R103</f>
        <v>867</v>
      </c>
      <c r="S105" s="87"/>
      <c r="T105" s="85"/>
      <c r="U105" s="85"/>
    </row>
    <row r="106" spans="1:21" ht="15.75">
      <c r="A106" s="57"/>
      <c r="B106" s="57"/>
      <c r="C106" s="61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87"/>
      <c r="T106" s="85"/>
      <c r="U106" s="85"/>
    </row>
    <row r="107" spans="1:21" ht="15.75">
      <c r="A107" s="57"/>
      <c r="B107" s="59" t="s">
        <v>36</v>
      </c>
      <c r="C107" s="5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87"/>
      <c r="T107" s="85"/>
      <c r="U107" s="85"/>
    </row>
    <row r="108" spans="1:21" ht="15.75">
      <c r="A108" s="57"/>
      <c r="B108" s="5" t="s">
        <v>6</v>
      </c>
      <c r="C108" s="136" t="s">
        <v>10</v>
      </c>
      <c r="D108" s="130" t="s">
        <v>44</v>
      </c>
      <c r="E108" s="131"/>
      <c r="F108" s="130" t="s">
        <v>45</v>
      </c>
      <c r="G108" s="131"/>
      <c r="H108" s="130" t="s">
        <v>46</v>
      </c>
      <c r="I108" s="131"/>
      <c r="J108" s="130" t="s">
        <v>0</v>
      </c>
      <c r="K108" s="131"/>
      <c r="L108" s="130" t="s">
        <v>1</v>
      </c>
      <c r="M108" s="131"/>
      <c r="N108" s="130" t="s">
        <v>47</v>
      </c>
      <c r="O108" s="131"/>
      <c r="P108" s="130" t="s">
        <v>2</v>
      </c>
      <c r="Q108" s="131"/>
      <c r="R108" s="169" t="s">
        <v>3</v>
      </c>
      <c r="S108" s="87"/>
      <c r="T108" s="85"/>
      <c r="U108" s="85"/>
    </row>
    <row r="109" spans="1:21" ht="15.75">
      <c r="A109" s="57"/>
      <c r="B109" s="9"/>
      <c r="C109" s="9"/>
      <c r="D109" s="167" t="s">
        <v>4</v>
      </c>
      <c r="E109" s="168" t="s">
        <v>5</v>
      </c>
      <c r="F109" s="167" t="s">
        <v>4</v>
      </c>
      <c r="G109" s="168" t="s">
        <v>5</v>
      </c>
      <c r="H109" s="167" t="s">
        <v>4</v>
      </c>
      <c r="I109" s="168" t="s">
        <v>5</v>
      </c>
      <c r="J109" s="167" t="s">
        <v>4</v>
      </c>
      <c r="K109" s="168" t="s">
        <v>5</v>
      </c>
      <c r="L109" s="167" t="s">
        <v>4</v>
      </c>
      <c r="M109" s="168" t="s">
        <v>5</v>
      </c>
      <c r="N109" s="167" t="s">
        <v>4</v>
      </c>
      <c r="O109" s="168" t="s">
        <v>5</v>
      </c>
      <c r="P109" s="167" t="s">
        <v>4</v>
      </c>
      <c r="Q109" s="168" t="s">
        <v>5</v>
      </c>
      <c r="R109" s="170"/>
      <c r="S109" s="87"/>
      <c r="T109" s="85"/>
      <c r="U109" s="85" t="s">
        <v>73</v>
      </c>
    </row>
    <row r="110" spans="1:21" ht="15.75">
      <c r="A110" s="57"/>
      <c r="B110" s="10">
        <v>1</v>
      </c>
      <c r="C110" s="10">
        <v>2</v>
      </c>
      <c r="D110" s="10">
        <v>3</v>
      </c>
      <c r="E110" s="10">
        <v>4</v>
      </c>
      <c r="F110" s="10">
        <v>5</v>
      </c>
      <c r="G110" s="10">
        <v>6</v>
      </c>
      <c r="H110" s="10">
        <v>7</v>
      </c>
      <c r="I110" s="10">
        <v>8</v>
      </c>
      <c r="J110" s="10">
        <v>9</v>
      </c>
      <c r="K110" s="10">
        <v>10</v>
      </c>
      <c r="L110" s="10">
        <v>11</v>
      </c>
      <c r="M110" s="10">
        <v>12</v>
      </c>
      <c r="N110" s="12">
        <v>13</v>
      </c>
      <c r="O110" s="10">
        <v>14</v>
      </c>
      <c r="P110" s="10">
        <v>15</v>
      </c>
      <c r="Q110" s="10">
        <v>17</v>
      </c>
      <c r="R110" s="10">
        <v>18</v>
      </c>
      <c r="S110" s="87"/>
      <c r="T110" s="85"/>
      <c r="U110" s="85"/>
    </row>
    <row r="111" spans="1:21" ht="15.75">
      <c r="A111" s="2"/>
      <c r="B111" s="55">
        <v>1</v>
      </c>
      <c r="C111" s="13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7">
        <f aca="true" t="shared" si="8" ref="P111:Q114">D111+F111+H111+J111+L111+N111</f>
        <v>0</v>
      </c>
      <c r="Q111" s="17">
        <f t="shared" si="8"/>
        <v>0</v>
      </c>
      <c r="R111" s="18">
        <f>P111+Q111</f>
        <v>0</v>
      </c>
      <c r="S111" s="87"/>
      <c r="T111" s="85"/>
      <c r="U111" s="85"/>
    </row>
    <row r="112" spans="1:21" ht="15.75">
      <c r="A112" s="2"/>
      <c r="B112" s="55">
        <v>2</v>
      </c>
      <c r="C112" s="13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7">
        <f t="shared" si="8"/>
        <v>0</v>
      </c>
      <c r="Q112" s="17">
        <f t="shared" si="8"/>
        <v>0</v>
      </c>
      <c r="R112" s="18">
        <f>P112+Q112</f>
        <v>0</v>
      </c>
      <c r="S112" s="87"/>
      <c r="T112" s="85"/>
      <c r="U112" s="85"/>
    </row>
    <row r="113" spans="1:21" ht="15.75">
      <c r="A113" s="2"/>
      <c r="B113" s="55">
        <v>3</v>
      </c>
      <c r="C113" s="133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17">
        <f t="shared" si="8"/>
        <v>0</v>
      </c>
      <c r="Q113" s="17">
        <f t="shared" si="8"/>
        <v>0</v>
      </c>
      <c r="R113" s="18">
        <f>P113+Q113</f>
        <v>0</v>
      </c>
      <c r="S113" s="87"/>
      <c r="T113" s="85"/>
      <c r="U113" s="85"/>
    </row>
    <row r="114" spans="1:21" ht="16.5" thickBot="1">
      <c r="A114" s="2"/>
      <c r="B114" s="102"/>
      <c r="C114" s="103" t="s">
        <v>2</v>
      </c>
      <c r="D114" s="103">
        <f>SUM(D111:D112)</f>
        <v>0</v>
      </c>
      <c r="E114" s="103">
        <f aca="true" t="shared" si="9" ref="E114:O114">SUM(E111:E112)</f>
        <v>0</v>
      </c>
      <c r="F114" s="103">
        <f t="shared" si="9"/>
        <v>0</v>
      </c>
      <c r="G114" s="103">
        <f t="shared" si="9"/>
        <v>0</v>
      </c>
      <c r="H114" s="103">
        <f t="shared" si="9"/>
        <v>0</v>
      </c>
      <c r="I114" s="103">
        <f t="shared" si="9"/>
        <v>0</v>
      </c>
      <c r="J114" s="103">
        <f t="shared" si="9"/>
        <v>0</v>
      </c>
      <c r="K114" s="103">
        <f t="shared" si="9"/>
        <v>0</v>
      </c>
      <c r="L114" s="103">
        <f t="shared" si="9"/>
        <v>0</v>
      </c>
      <c r="M114" s="103">
        <f t="shared" si="9"/>
        <v>0</v>
      </c>
      <c r="N114" s="103">
        <f t="shared" si="9"/>
        <v>0</v>
      </c>
      <c r="O114" s="103">
        <f t="shared" si="9"/>
        <v>0</v>
      </c>
      <c r="P114" s="32">
        <f t="shared" si="8"/>
        <v>0</v>
      </c>
      <c r="Q114" s="32">
        <f t="shared" si="8"/>
        <v>0</v>
      </c>
      <c r="R114" s="33">
        <f>P114+Q114</f>
        <v>0</v>
      </c>
      <c r="S114" s="87"/>
      <c r="T114" s="85"/>
      <c r="U114" s="85"/>
    </row>
    <row r="115" spans="1:21" ht="15.75">
      <c r="A115" s="2"/>
      <c r="B115" s="104"/>
      <c r="C115" s="137" t="s">
        <v>64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8"/>
      <c r="R115" s="106">
        <f>R16+R26+R35+R53+R61+R71+R81+R94+R105</f>
        <v>19831</v>
      </c>
      <c r="S115" s="87"/>
      <c r="T115" s="85"/>
      <c r="U115" s="85"/>
    </row>
    <row r="116" spans="1:21" ht="16.5" thickBot="1">
      <c r="A116" s="87"/>
      <c r="B116" s="105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40"/>
      <c r="R116" s="107"/>
      <c r="S116" s="87"/>
      <c r="T116" s="85"/>
      <c r="U116" s="85"/>
    </row>
    <row r="117" spans="1:21" ht="1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5"/>
      <c r="U117" s="85"/>
    </row>
    <row r="118" spans="1:21" ht="1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5"/>
      <c r="U118" s="85"/>
    </row>
    <row r="119" spans="1:21" ht="1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5"/>
      <c r="U119" s="85"/>
    </row>
    <row r="120" spans="1:21" ht="1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5"/>
      <c r="U120" s="85"/>
    </row>
    <row r="121" spans="1:21" ht="1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5"/>
      <c r="U121" s="85"/>
    </row>
    <row r="122" spans="1:21" ht="1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5"/>
      <c r="U122" s="85"/>
    </row>
    <row r="123" spans="1:21" ht="1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5"/>
      <c r="U123" s="85"/>
    </row>
    <row r="124" spans="1:21" ht="1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5"/>
      <c r="U124" s="85"/>
    </row>
    <row r="125" spans="1:21" ht="15.75">
      <c r="A125" s="87"/>
      <c r="B125" s="87"/>
      <c r="C125" s="87"/>
      <c r="D125" s="129"/>
      <c r="E125" s="129"/>
      <c r="F125" s="129"/>
      <c r="G125" s="129"/>
      <c r="H125" s="129"/>
      <c r="I125" s="129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5"/>
      <c r="U125" s="85"/>
    </row>
    <row r="126" spans="1:21" ht="15.75">
      <c r="A126" s="87"/>
      <c r="B126" s="87"/>
      <c r="C126" s="87"/>
      <c r="D126" s="87"/>
      <c r="E126" s="87"/>
      <c r="F126" s="87"/>
      <c r="G126" s="87"/>
      <c r="H126" s="87"/>
      <c r="I126" s="87"/>
      <c r="J126" s="129"/>
      <c r="K126" s="87"/>
      <c r="L126" s="87"/>
      <c r="M126" s="87"/>
      <c r="N126" s="87"/>
      <c r="O126" s="87"/>
      <c r="P126" s="87"/>
      <c r="Q126" s="87"/>
      <c r="R126" s="87"/>
      <c r="S126" s="87"/>
      <c r="T126" s="85"/>
      <c r="U126" s="85"/>
    </row>
    <row r="127" spans="1:21" ht="1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 t="s">
        <v>73</v>
      </c>
      <c r="L127" s="87"/>
      <c r="M127" s="87"/>
      <c r="N127" s="87"/>
      <c r="O127" s="87"/>
      <c r="P127" s="87"/>
      <c r="Q127" s="87"/>
      <c r="R127" s="87"/>
      <c r="S127" s="87"/>
      <c r="T127" s="85"/>
      <c r="U127" s="85"/>
    </row>
    <row r="128" spans="1:21" ht="1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5"/>
      <c r="U128" s="85"/>
    </row>
    <row r="129" spans="1:21" ht="1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5"/>
      <c r="U129" s="85"/>
    </row>
    <row r="130" spans="1:21" ht="1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5"/>
      <c r="U130" s="85"/>
    </row>
    <row r="131" spans="1:21" ht="1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5"/>
      <c r="U131" s="85"/>
    </row>
    <row r="132" spans="1:21" ht="1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5"/>
      <c r="U132" s="85"/>
    </row>
    <row r="133" spans="1:21" ht="1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5"/>
      <c r="U133" s="85"/>
    </row>
    <row r="134" spans="1:21" ht="1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5"/>
      <c r="U134" s="85"/>
    </row>
    <row r="135" spans="1:21" ht="1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5"/>
      <c r="U135" s="85"/>
    </row>
    <row r="136" spans="1:21" ht="1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5"/>
      <c r="U136" s="85"/>
    </row>
    <row r="137" spans="1:21" ht="1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5"/>
      <c r="U137" s="85"/>
    </row>
    <row r="138" spans="1:21" ht="1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5"/>
      <c r="U138" s="85"/>
    </row>
    <row r="139" spans="1:21" ht="1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5"/>
      <c r="U139" s="85"/>
    </row>
    <row r="140" spans="1:21" ht="1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5"/>
      <c r="U140" s="85"/>
    </row>
    <row r="141" spans="1:21" ht="1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5"/>
      <c r="U141" s="85"/>
    </row>
    <row r="142" spans="1:21" ht="1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5"/>
      <c r="U142" s="85"/>
    </row>
    <row r="143" spans="1:21" ht="1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5"/>
      <c r="U143" s="85"/>
    </row>
    <row r="144" spans="1:21" ht="1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5"/>
      <c r="U144" s="85"/>
    </row>
    <row r="145" spans="1:21" ht="1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5"/>
      <c r="U145" s="85"/>
    </row>
    <row r="146" spans="1:21" ht="1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5"/>
      <c r="U146" s="85"/>
    </row>
    <row r="147" spans="1:21" ht="1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5"/>
      <c r="U147" s="85"/>
    </row>
    <row r="148" spans="1:21" ht="1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5"/>
      <c r="U148" s="85"/>
    </row>
    <row r="149" spans="1:21" ht="1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5"/>
      <c r="U149" s="85"/>
    </row>
    <row r="150" spans="1:21" ht="1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5"/>
      <c r="U150" s="85"/>
    </row>
    <row r="151" spans="1:21" ht="1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5"/>
      <c r="U151" s="85"/>
    </row>
    <row r="152" spans="1:21" ht="1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5"/>
      <c r="U152" s="85"/>
    </row>
    <row r="153" spans="1:21" ht="1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5"/>
      <c r="U153" s="85"/>
    </row>
    <row r="154" spans="1:21" ht="1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5"/>
      <c r="U154" s="85"/>
    </row>
    <row r="155" spans="1:21" ht="1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5"/>
      <c r="U155" s="85"/>
    </row>
    <row r="156" spans="1:21" ht="1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5"/>
      <c r="U156" s="85"/>
    </row>
    <row r="157" spans="1:21" ht="1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5"/>
      <c r="U157" s="85"/>
    </row>
    <row r="158" spans="1:21" ht="1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5"/>
      <c r="U158" s="85"/>
    </row>
    <row r="159" spans="1:21" ht="1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5"/>
      <c r="U159" s="85"/>
    </row>
    <row r="160" spans="1:21" ht="1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5"/>
      <c r="U160" s="85"/>
    </row>
    <row r="161" spans="1:21" ht="1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5"/>
      <c r="U161" s="85"/>
    </row>
    <row r="162" spans="1:21" ht="1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5"/>
      <c r="U162" s="85"/>
    </row>
    <row r="163" spans="1:21" ht="1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5"/>
      <c r="U163" s="85"/>
    </row>
    <row r="164" spans="1:21" ht="1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5"/>
      <c r="U164" s="85"/>
    </row>
    <row r="165" spans="1:21" ht="1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5"/>
      <c r="U165" s="85"/>
    </row>
    <row r="166" spans="1:21" ht="1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5"/>
      <c r="U166" s="85"/>
    </row>
    <row r="167" spans="1:21" ht="1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5"/>
      <c r="U167" s="85"/>
    </row>
    <row r="168" spans="1:21" ht="1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5"/>
      <c r="U168" s="85"/>
    </row>
    <row r="169" spans="1:21" ht="1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5"/>
      <c r="U169" s="85"/>
    </row>
    <row r="170" spans="1:21" ht="1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5"/>
      <c r="U170" s="85"/>
    </row>
    <row r="171" spans="1:21" ht="1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5"/>
      <c r="U171" s="85"/>
    </row>
    <row r="172" spans="1:21" ht="1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5"/>
      <c r="U172" s="85"/>
    </row>
    <row r="173" spans="1:21" ht="1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5"/>
      <c r="U173" s="85"/>
    </row>
    <row r="174" spans="1:21" ht="1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5"/>
      <c r="U174" s="85"/>
    </row>
    <row r="175" spans="1:21" ht="1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5"/>
      <c r="U175" s="85"/>
    </row>
    <row r="176" spans="1:21" ht="1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5"/>
      <c r="U176" s="85"/>
    </row>
    <row r="177" spans="1:21" ht="1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5"/>
      <c r="U177" s="85"/>
    </row>
    <row r="178" spans="1:21" ht="1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5"/>
      <c r="U178" s="85"/>
    </row>
    <row r="179" spans="1:21" ht="1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5"/>
      <c r="U179" s="85"/>
    </row>
    <row r="180" spans="1:21" ht="1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5"/>
      <c r="U180" s="85"/>
    </row>
    <row r="181" spans="1:21" ht="1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5"/>
      <c r="U181" s="85"/>
    </row>
    <row r="182" spans="1:21" ht="1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5"/>
      <c r="U182" s="85"/>
    </row>
    <row r="183" spans="1:21" ht="15">
      <c r="A183" s="87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7"/>
      <c r="T183" s="85"/>
      <c r="U183" s="85"/>
    </row>
    <row r="184" spans="1:21" ht="15">
      <c r="A184" s="87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7"/>
      <c r="T184" s="85"/>
      <c r="U184" s="85"/>
    </row>
    <row r="185" spans="1:21" ht="15">
      <c r="A185" s="87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7"/>
      <c r="T185" s="85"/>
      <c r="U185" s="85"/>
    </row>
    <row r="186" spans="1:21" ht="15">
      <c r="A186" s="87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7"/>
      <c r="T186" s="85"/>
      <c r="U186" s="85"/>
    </row>
    <row r="187" spans="1:21" ht="15">
      <c r="A187" s="87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7"/>
      <c r="T187" s="85"/>
      <c r="U187" s="85"/>
    </row>
    <row r="188" spans="1:21" ht="14.2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</row>
    <row r="189" spans="1:21" ht="14.2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</row>
    <row r="190" spans="1:21" ht="14.2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</row>
    <row r="191" spans="1:21" ht="14.2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</row>
    <row r="192" spans="1:21" ht="14.2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</row>
    <row r="193" spans="1:21" ht="14.25">
      <c r="A193" s="85"/>
      <c r="S193" s="85"/>
      <c r="T193" s="85"/>
      <c r="U193" s="85"/>
    </row>
    <row r="194" spans="1:21" ht="14.25">
      <c r="A194" s="85"/>
      <c r="S194" s="85"/>
      <c r="T194" s="85"/>
      <c r="U194" s="85"/>
    </row>
    <row r="195" spans="1:21" ht="14.25">
      <c r="A195" s="85"/>
      <c r="S195" s="85"/>
      <c r="T195" s="85"/>
      <c r="U195" s="85"/>
    </row>
    <row r="196" spans="1:21" ht="14.25">
      <c r="A196" s="85"/>
      <c r="S196" s="85"/>
      <c r="T196" s="85"/>
      <c r="U196" s="85"/>
    </row>
    <row r="197" spans="1:21" ht="14.25">
      <c r="A197" s="85"/>
      <c r="S197" s="85"/>
      <c r="T197" s="85"/>
      <c r="U197" s="85"/>
    </row>
  </sheetData>
  <sheetProtection/>
  <mergeCells count="104">
    <mergeCell ref="R74:R75"/>
    <mergeCell ref="R88:R89"/>
    <mergeCell ref="R97:R98"/>
    <mergeCell ref="R108:R109"/>
    <mergeCell ref="H47:I47"/>
    <mergeCell ref="J47:K47"/>
    <mergeCell ref="L47:M47"/>
    <mergeCell ref="N47:O47"/>
    <mergeCell ref="P47:Q47"/>
    <mergeCell ref="B1:R1"/>
    <mergeCell ref="B2:R2"/>
    <mergeCell ref="B3:R3"/>
    <mergeCell ref="B6:C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B18:C18"/>
    <mergeCell ref="B19:B20"/>
    <mergeCell ref="C19:C20"/>
    <mergeCell ref="D19:E19"/>
    <mergeCell ref="F19:G19"/>
    <mergeCell ref="H19:I19"/>
    <mergeCell ref="J19:K19"/>
    <mergeCell ref="L19:M19"/>
    <mergeCell ref="N19:O19"/>
    <mergeCell ref="P19:Q19"/>
    <mergeCell ref="R19:R20"/>
    <mergeCell ref="B28:C28"/>
    <mergeCell ref="B45:C45"/>
    <mergeCell ref="M45:P45"/>
    <mergeCell ref="B29:B30"/>
    <mergeCell ref="C29:C30"/>
    <mergeCell ref="D29:E29"/>
    <mergeCell ref="F29:G29"/>
    <mergeCell ref="H29:I29"/>
    <mergeCell ref="J29:K29"/>
    <mergeCell ref="L29:M29"/>
    <mergeCell ref="N29:O29"/>
    <mergeCell ref="P29:Q29"/>
    <mergeCell ref="R29:R30"/>
    <mergeCell ref="L46:M46"/>
    <mergeCell ref="N46:O46"/>
    <mergeCell ref="P46:Q46"/>
    <mergeCell ref="R46:R48"/>
    <mergeCell ref="B55:C55"/>
    <mergeCell ref="M55:P55"/>
    <mergeCell ref="B46:B48"/>
    <mergeCell ref="C46:C48"/>
    <mergeCell ref="D46:E46"/>
    <mergeCell ref="F46:G46"/>
    <mergeCell ref="H46:I46"/>
    <mergeCell ref="J46:K46"/>
    <mergeCell ref="D47:E47"/>
    <mergeCell ref="F47:G47"/>
    <mergeCell ref="B56:B57"/>
    <mergeCell ref="C56:C57"/>
    <mergeCell ref="D56:E56"/>
    <mergeCell ref="F56:G56"/>
    <mergeCell ref="H56:I56"/>
    <mergeCell ref="J56:K56"/>
    <mergeCell ref="L56:M56"/>
    <mergeCell ref="N56:O56"/>
    <mergeCell ref="P56:Q56"/>
    <mergeCell ref="R56:R57"/>
    <mergeCell ref="B63:C63"/>
    <mergeCell ref="B64:B65"/>
    <mergeCell ref="C64:C65"/>
    <mergeCell ref="D64:E64"/>
    <mergeCell ref="F64:G64"/>
    <mergeCell ref="H64:I64"/>
    <mergeCell ref="J64:K64"/>
    <mergeCell ref="L64:M64"/>
    <mergeCell ref="N64:O64"/>
    <mergeCell ref="P64:Q64"/>
    <mergeCell ref="R64:R65"/>
    <mergeCell ref="D74:E74"/>
    <mergeCell ref="F74:G74"/>
    <mergeCell ref="H74:I74"/>
    <mergeCell ref="J74:K74"/>
    <mergeCell ref="L74:M74"/>
    <mergeCell ref="N74:O74"/>
    <mergeCell ref="P74:Q74"/>
    <mergeCell ref="D88:E88"/>
    <mergeCell ref="F88:G88"/>
    <mergeCell ref="H88:I88"/>
    <mergeCell ref="J88:K88"/>
    <mergeCell ref="L88:M88"/>
    <mergeCell ref="N88:O88"/>
    <mergeCell ref="P88:Q88"/>
    <mergeCell ref="C115:Q116"/>
    <mergeCell ref="P97:Q97"/>
    <mergeCell ref="D97:E97"/>
    <mergeCell ref="F97:G97"/>
    <mergeCell ref="H97:I97"/>
    <mergeCell ref="J97:K97"/>
    <mergeCell ref="L97:M97"/>
    <mergeCell ref="N97:O97"/>
  </mergeCells>
  <printOptions/>
  <pageMargins left="0.7" right="0.7" top="0.75" bottom="0.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5"/>
  <sheetViews>
    <sheetView zoomScalePageLayoutView="0" workbookViewId="0" topLeftCell="B16">
      <selection activeCell="Y65" sqref="Y65"/>
    </sheetView>
  </sheetViews>
  <sheetFormatPr defaultColWidth="9.140625" defaultRowHeight="12.75"/>
  <cols>
    <col min="2" max="2" width="6.00390625" style="0" customWidth="1"/>
    <col min="3" max="3" width="26.00390625" style="0" customWidth="1"/>
    <col min="16" max="16" width="10.28125" style="0" customWidth="1"/>
  </cols>
  <sheetData>
    <row r="1" spans="1:18" ht="18">
      <c r="A1" s="1"/>
      <c r="B1" s="166" t="s">
        <v>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8">
      <c r="A2" s="1"/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18">
      <c r="A3" s="1"/>
      <c r="B3" s="166" t="s">
        <v>63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8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5.75">
      <c r="A5" s="2"/>
      <c r="B5" s="149" t="s">
        <v>14</v>
      </c>
      <c r="C5" s="14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2"/>
      <c r="B6" s="145" t="s">
        <v>6</v>
      </c>
      <c r="C6" s="145" t="s">
        <v>10</v>
      </c>
      <c r="D6" s="150" t="s">
        <v>7</v>
      </c>
      <c r="E6" s="151"/>
      <c r="F6" s="150" t="s">
        <v>39</v>
      </c>
      <c r="G6" s="151"/>
      <c r="H6" s="150" t="s">
        <v>40</v>
      </c>
      <c r="I6" s="151"/>
      <c r="J6" s="150" t="s">
        <v>41</v>
      </c>
      <c r="K6" s="151"/>
      <c r="L6" s="150" t="s">
        <v>8</v>
      </c>
      <c r="M6" s="151"/>
      <c r="N6" s="150" t="s">
        <v>42</v>
      </c>
      <c r="O6" s="151"/>
      <c r="P6" s="150" t="s">
        <v>2</v>
      </c>
      <c r="Q6" s="151"/>
      <c r="R6" s="143" t="s">
        <v>3</v>
      </c>
    </row>
    <row r="7" spans="1:18" ht="15.75">
      <c r="A7" s="2"/>
      <c r="B7" s="146"/>
      <c r="C7" s="146"/>
      <c r="D7" s="10" t="s">
        <v>4</v>
      </c>
      <c r="E7" s="10" t="s">
        <v>5</v>
      </c>
      <c r="F7" s="10" t="s">
        <v>4</v>
      </c>
      <c r="G7" s="10" t="s">
        <v>5</v>
      </c>
      <c r="H7" s="10" t="s">
        <v>4</v>
      </c>
      <c r="I7" s="10" t="s">
        <v>5</v>
      </c>
      <c r="J7" s="10" t="s">
        <v>4</v>
      </c>
      <c r="K7" s="10" t="s">
        <v>5</v>
      </c>
      <c r="L7" s="10" t="s">
        <v>4</v>
      </c>
      <c r="M7" s="10" t="s">
        <v>5</v>
      </c>
      <c r="N7" s="10" t="s">
        <v>4</v>
      </c>
      <c r="O7" s="10" t="s">
        <v>5</v>
      </c>
      <c r="P7" s="9" t="s">
        <v>4</v>
      </c>
      <c r="Q7" s="9" t="s">
        <v>5</v>
      </c>
      <c r="R7" s="144"/>
    </row>
    <row r="8" spans="1:18" ht="15.75">
      <c r="A8" s="2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2">
        <v>13</v>
      </c>
      <c r="O8" s="10">
        <v>14</v>
      </c>
      <c r="P8" s="10">
        <v>15</v>
      </c>
      <c r="Q8" s="10">
        <v>17</v>
      </c>
      <c r="R8" s="10">
        <v>18</v>
      </c>
    </row>
    <row r="9" spans="1:20" ht="15.75">
      <c r="A9" s="2"/>
      <c r="B9" s="13">
        <v>1</v>
      </c>
      <c r="C9" s="14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7">
        <f>D9+F9+H9+J9+L9+N9</f>
        <v>0</v>
      </c>
      <c r="Q9" s="17">
        <f>E9+G9+I9+K9+M9+O9</f>
        <v>0</v>
      </c>
      <c r="R9" s="18">
        <f>P9+Q9</f>
        <v>0</v>
      </c>
      <c r="T9" s="83"/>
    </row>
    <row r="10" spans="1:21" ht="15.75">
      <c r="A10" s="2"/>
      <c r="B10" s="13">
        <v>2</v>
      </c>
      <c r="C10" s="14" t="s">
        <v>50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7">
        <f>D10+F10+H10+J10+L10+N10</f>
        <v>0</v>
      </c>
      <c r="Q10" s="17">
        <f aca="true" t="shared" si="0" ref="Q10:Q24">E10+G10+I10+K10+M10+O10</f>
        <v>0</v>
      </c>
      <c r="R10" s="18">
        <f>P10+Q10</f>
        <v>0</v>
      </c>
      <c r="U10" s="83"/>
    </row>
    <row r="11" spans="1:18" ht="15.75">
      <c r="A11" s="2"/>
      <c r="B11" s="13">
        <v>3</v>
      </c>
      <c r="C11" s="14" t="s">
        <v>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7">
        <f>D11+F11+H11+J11+L11+N11</f>
        <v>0</v>
      </c>
      <c r="Q11" s="17">
        <f>E11+G11+I11+K11+M11+O11</f>
        <v>0</v>
      </c>
      <c r="R11" s="18">
        <f>P11+Q11</f>
        <v>0</v>
      </c>
    </row>
    <row r="12" spans="1:18" ht="15.75">
      <c r="A12" s="2"/>
      <c r="B12" s="13">
        <v>4</v>
      </c>
      <c r="C12" s="14" t="s">
        <v>13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7">
        <f>D12+F12+H12+J12+L12+N12</f>
        <v>0</v>
      </c>
      <c r="Q12" s="17">
        <f t="shared" si="0"/>
        <v>0</v>
      </c>
      <c r="R12" s="18">
        <f>P12+Q12</f>
        <v>0</v>
      </c>
    </row>
    <row r="13" spans="1:21" ht="15.75">
      <c r="A13" s="2"/>
      <c r="B13" s="13">
        <v>6</v>
      </c>
      <c r="C13" s="14" t="s">
        <v>65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7">
        <f>D13+F13+H13+J13+L13+N13</f>
        <v>0</v>
      </c>
      <c r="Q13" s="17">
        <v>0</v>
      </c>
      <c r="R13" s="18">
        <f>P13+Q13</f>
        <v>0</v>
      </c>
      <c r="U13" s="83"/>
    </row>
    <row r="14" spans="1:21" ht="15.75">
      <c r="A14" s="2"/>
      <c r="B14" s="13"/>
      <c r="C14" s="19" t="s">
        <v>2</v>
      </c>
      <c r="D14" s="20">
        <f aca="true" t="shared" si="1" ref="D14:O14">D9+D10+D11+D12+D13</f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>D14+F14+H14+J14+L14+N14</f>
        <v>0</v>
      </c>
      <c r="Q14" s="20">
        <f>E14+G14+I14+K14+M14+O14</f>
        <v>0</v>
      </c>
      <c r="R14" s="20">
        <f>R9+R10+R11+R12+R13</f>
        <v>0</v>
      </c>
      <c r="U14" s="83"/>
    </row>
    <row r="15" spans="1:18" ht="15.75">
      <c r="A15" s="2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5.75">
      <c r="A16" s="2"/>
      <c r="B16" s="160" t="s">
        <v>17</v>
      </c>
      <c r="C16" s="16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5"/>
      <c r="P16" s="26"/>
      <c r="Q16" s="26"/>
      <c r="R16" s="27"/>
    </row>
    <row r="17" spans="1:18" ht="15.75">
      <c r="A17" s="2"/>
      <c r="B17" s="145" t="s">
        <v>6</v>
      </c>
      <c r="C17" s="145" t="s">
        <v>10</v>
      </c>
      <c r="D17" s="150" t="s">
        <v>7</v>
      </c>
      <c r="E17" s="151"/>
      <c r="F17" s="150" t="s">
        <v>39</v>
      </c>
      <c r="G17" s="151"/>
      <c r="H17" s="150" t="s">
        <v>40</v>
      </c>
      <c r="I17" s="151"/>
      <c r="J17" s="150" t="s">
        <v>41</v>
      </c>
      <c r="K17" s="151"/>
      <c r="L17" s="150" t="s">
        <v>8</v>
      </c>
      <c r="M17" s="151"/>
      <c r="N17" s="150" t="s">
        <v>42</v>
      </c>
      <c r="O17" s="151"/>
      <c r="P17" s="150" t="s">
        <v>2</v>
      </c>
      <c r="Q17" s="151"/>
      <c r="R17" s="143" t="s">
        <v>3</v>
      </c>
    </row>
    <row r="18" spans="1:18" ht="15.75">
      <c r="A18" s="2"/>
      <c r="B18" s="146"/>
      <c r="C18" s="146"/>
      <c r="D18" s="10" t="s">
        <v>4</v>
      </c>
      <c r="E18" s="10" t="s">
        <v>5</v>
      </c>
      <c r="F18" s="10" t="s">
        <v>4</v>
      </c>
      <c r="G18" s="10" t="s">
        <v>5</v>
      </c>
      <c r="H18" s="10" t="s">
        <v>4</v>
      </c>
      <c r="I18" s="10" t="s">
        <v>5</v>
      </c>
      <c r="J18" s="10" t="s">
        <v>4</v>
      </c>
      <c r="K18" s="10" t="s">
        <v>5</v>
      </c>
      <c r="L18" s="10" t="s">
        <v>4</v>
      </c>
      <c r="M18" s="10" t="s">
        <v>5</v>
      </c>
      <c r="N18" s="10" t="s">
        <v>4</v>
      </c>
      <c r="O18" s="10" t="s">
        <v>5</v>
      </c>
      <c r="P18" s="9" t="s">
        <v>4</v>
      </c>
      <c r="Q18" s="9" t="s">
        <v>5</v>
      </c>
      <c r="R18" s="144"/>
    </row>
    <row r="19" spans="1:18" ht="15.75">
      <c r="A19" s="2"/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2">
        <v>13</v>
      </c>
      <c r="O19" s="10">
        <v>14</v>
      </c>
      <c r="P19" s="10">
        <v>15</v>
      </c>
      <c r="Q19" s="10">
        <v>17</v>
      </c>
      <c r="R19" s="10">
        <v>18</v>
      </c>
    </row>
    <row r="20" spans="1:18" ht="15.75">
      <c r="A20" s="2"/>
      <c r="B20" s="13">
        <v>1</v>
      </c>
      <c r="C20" s="14" t="s">
        <v>15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7">
        <f>D20+F20+H20+J20+L20+N20</f>
        <v>0</v>
      </c>
      <c r="Q20" s="17">
        <f t="shared" si="0"/>
        <v>0</v>
      </c>
      <c r="R20" s="18">
        <f>P20+Q20</f>
        <v>0</v>
      </c>
    </row>
    <row r="21" spans="1:21" ht="15.75">
      <c r="A21" s="2"/>
      <c r="B21" s="13">
        <v>2</v>
      </c>
      <c r="C21" s="14" t="s">
        <v>16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7">
        <f>D21+F21+H21+J21+L21+N21</f>
        <v>0</v>
      </c>
      <c r="Q21" s="17">
        <f t="shared" si="0"/>
        <v>0</v>
      </c>
      <c r="R21" s="18">
        <f>P21+Q21</f>
        <v>0</v>
      </c>
      <c r="U21" s="83"/>
    </row>
    <row r="22" spans="1:22" ht="15.75">
      <c r="A22" s="2"/>
      <c r="B22" s="13">
        <v>3</v>
      </c>
      <c r="C22" s="14" t="s">
        <v>53</v>
      </c>
      <c r="D22" s="28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17">
        <f>D22+F22+H22+J22+L22+N22</f>
        <v>0</v>
      </c>
      <c r="Q22" s="17">
        <f t="shared" si="0"/>
        <v>0</v>
      </c>
      <c r="R22" s="18">
        <f>P22+Q22</f>
        <v>0</v>
      </c>
      <c r="V22" s="83"/>
    </row>
    <row r="23" spans="1:18" ht="15.75">
      <c r="A23" s="2"/>
      <c r="B23" s="13">
        <v>4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6"/>
      <c r="P23" s="17">
        <f>D23+F23+H23+J23+L23+N23</f>
        <v>0</v>
      </c>
      <c r="Q23" s="17">
        <f t="shared" si="0"/>
        <v>0</v>
      </c>
      <c r="R23" s="18">
        <f>P23+Q23</f>
        <v>0</v>
      </c>
    </row>
    <row r="24" spans="1:18" ht="15.75">
      <c r="A24" s="2"/>
      <c r="B24" s="29"/>
      <c r="C24" s="30" t="s">
        <v>2</v>
      </c>
      <c r="D24" s="31">
        <f>D21+D22</f>
        <v>0</v>
      </c>
      <c r="E24" s="31">
        <f>SUM(E20:E22)</f>
        <v>0</v>
      </c>
      <c r="F24" s="31">
        <f>SUM(F20:F22)</f>
        <v>0</v>
      </c>
      <c r="G24" s="31">
        <f aca="true" t="shared" si="2" ref="G24:O24">SUM(G20:G22)</f>
        <v>0</v>
      </c>
      <c r="H24" s="31">
        <f>SUM(H20:H22)</f>
        <v>0</v>
      </c>
      <c r="I24" s="31">
        <f t="shared" si="2"/>
        <v>0</v>
      </c>
      <c r="J24" s="31">
        <f>SUM(J20:J22)</f>
        <v>0</v>
      </c>
      <c r="K24" s="31">
        <f t="shared" si="2"/>
        <v>0</v>
      </c>
      <c r="L24" s="31">
        <f>SUM(L20:L22)</f>
        <v>0</v>
      </c>
      <c r="M24" s="31">
        <f t="shared" si="2"/>
        <v>0</v>
      </c>
      <c r="N24" s="31">
        <f>SUM(N20:N22)</f>
        <v>0</v>
      </c>
      <c r="O24" s="31">
        <f t="shared" si="2"/>
        <v>0</v>
      </c>
      <c r="P24" s="32">
        <f>D24+F24+H24+J24+L24+N24</f>
        <v>0</v>
      </c>
      <c r="Q24" s="32">
        <f t="shared" si="0"/>
        <v>0</v>
      </c>
      <c r="R24" s="33">
        <f>P24+Q24</f>
        <v>0</v>
      </c>
    </row>
    <row r="25" spans="1:18" ht="15.75">
      <c r="A25" s="2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7"/>
      <c r="P25" s="38"/>
      <c r="Q25" s="38"/>
      <c r="R25" s="39"/>
    </row>
    <row r="26" spans="1:22" ht="15.75">
      <c r="A26" s="2"/>
      <c r="B26" s="160" t="s">
        <v>18</v>
      </c>
      <c r="C26" s="16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1"/>
      <c r="P26" s="42"/>
      <c r="Q26" s="42"/>
      <c r="R26" s="43"/>
      <c r="V26" s="83"/>
    </row>
    <row r="27" spans="1:18" ht="15.75">
      <c r="A27" s="2"/>
      <c r="B27" s="145" t="s">
        <v>6</v>
      </c>
      <c r="C27" s="145" t="s">
        <v>10</v>
      </c>
      <c r="D27" s="150" t="s">
        <v>7</v>
      </c>
      <c r="E27" s="151"/>
      <c r="F27" s="150" t="s">
        <v>39</v>
      </c>
      <c r="G27" s="151"/>
      <c r="H27" s="150" t="s">
        <v>40</v>
      </c>
      <c r="I27" s="151"/>
      <c r="J27" s="150" t="s">
        <v>41</v>
      </c>
      <c r="K27" s="151"/>
      <c r="L27" s="150" t="s">
        <v>8</v>
      </c>
      <c r="M27" s="151"/>
      <c r="N27" s="150" t="s">
        <v>43</v>
      </c>
      <c r="O27" s="151"/>
      <c r="P27" s="150" t="s">
        <v>2</v>
      </c>
      <c r="Q27" s="151"/>
      <c r="R27" s="143" t="s">
        <v>3</v>
      </c>
    </row>
    <row r="28" spans="1:18" ht="15.75">
      <c r="A28" s="2"/>
      <c r="B28" s="146"/>
      <c r="C28" s="146"/>
      <c r="D28" s="10" t="s">
        <v>4</v>
      </c>
      <c r="E28" s="10" t="s">
        <v>5</v>
      </c>
      <c r="F28" s="10" t="s">
        <v>4</v>
      </c>
      <c r="G28" s="10" t="s">
        <v>5</v>
      </c>
      <c r="H28" s="10" t="s">
        <v>4</v>
      </c>
      <c r="I28" s="10" t="s">
        <v>5</v>
      </c>
      <c r="J28" s="10" t="s">
        <v>4</v>
      </c>
      <c r="K28" s="10" t="s">
        <v>5</v>
      </c>
      <c r="L28" s="10" t="s">
        <v>4</v>
      </c>
      <c r="M28" s="10" t="s">
        <v>5</v>
      </c>
      <c r="N28" s="10" t="s">
        <v>4</v>
      </c>
      <c r="O28" s="10" t="s">
        <v>5</v>
      </c>
      <c r="P28" s="9" t="s">
        <v>4</v>
      </c>
      <c r="Q28" s="9" t="s">
        <v>5</v>
      </c>
      <c r="R28" s="144"/>
    </row>
    <row r="29" spans="1:18" ht="15.75">
      <c r="A29" s="2"/>
      <c r="B29" s="10">
        <v>1</v>
      </c>
      <c r="C29" s="10">
        <v>2</v>
      </c>
      <c r="D29" s="10">
        <v>3</v>
      </c>
      <c r="E29" s="10">
        <v>4</v>
      </c>
      <c r="F29" s="10">
        <v>5</v>
      </c>
      <c r="G29" s="10">
        <v>6</v>
      </c>
      <c r="H29" s="10">
        <v>7</v>
      </c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>
        <v>15</v>
      </c>
      <c r="Q29" s="10">
        <v>17</v>
      </c>
      <c r="R29" s="10">
        <v>18</v>
      </c>
    </row>
    <row r="30" spans="1:18" ht="15.75">
      <c r="A30" s="2"/>
      <c r="B30" s="44">
        <v>1</v>
      </c>
      <c r="C30" s="48" t="s">
        <v>67</v>
      </c>
      <c r="D30" s="109"/>
      <c r="E30" s="109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47">
        <f>D30+F30+H30+J30+L30+N30</f>
        <v>0</v>
      </c>
      <c r="Q30" s="17">
        <f>E30+G30+I30+K30+M30+O30</f>
        <v>0</v>
      </c>
      <c r="R30" s="18">
        <f>P30+Q30</f>
        <v>0</v>
      </c>
    </row>
    <row r="31" spans="1:18" ht="15.75">
      <c r="A31" s="2"/>
      <c r="B31" s="55">
        <v>2</v>
      </c>
      <c r="C31" s="48" t="s">
        <v>49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>
        <f>D31+F31+H31+J31+L31+N31</f>
        <v>0</v>
      </c>
      <c r="Q31" s="49">
        <f>E31+G31+I31+K31+M31+O31</f>
        <v>0</v>
      </c>
      <c r="R31" s="49">
        <f>SUM(P31:Q31)</f>
        <v>0</v>
      </c>
    </row>
    <row r="32" spans="1:21" ht="15.75">
      <c r="A32" s="2"/>
      <c r="B32" s="48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U32" s="83"/>
    </row>
    <row r="33" spans="1:18" ht="15.75">
      <c r="A33" s="2"/>
      <c r="B33" s="48"/>
      <c r="C33" s="50" t="s">
        <v>2</v>
      </c>
      <c r="D33" s="81">
        <f aca="true" t="shared" si="3" ref="D33:I33">SUM(D30)</f>
        <v>0</v>
      </c>
      <c r="E33" s="81">
        <f t="shared" si="3"/>
        <v>0</v>
      </c>
      <c r="F33" s="81">
        <f t="shared" si="3"/>
        <v>0</v>
      </c>
      <c r="G33" s="81">
        <f t="shared" si="3"/>
        <v>0</v>
      </c>
      <c r="H33" s="81">
        <f t="shared" si="3"/>
        <v>0</v>
      </c>
      <c r="I33" s="81">
        <f t="shared" si="3"/>
        <v>0</v>
      </c>
      <c r="J33" s="81">
        <f aca="true" t="shared" si="4" ref="J33:R33">J30+J31</f>
        <v>0</v>
      </c>
      <c r="K33" s="81">
        <f t="shared" si="4"/>
        <v>0</v>
      </c>
      <c r="L33" s="81">
        <f t="shared" si="4"/>
        <v>0</v>
      </c>
      <c r="M33" s="16">
        <f t="shared" si="4"/>
        <v>0</v>
      </c>
      <c r="N33" s="16">
        <f t="shared" si="4"/>
        <v>0</v>
      </c>
      <c r="O33" s="16">
        <f t="shared" si="4"/>
        <v>0</v>
      </c>
      <c r="P33" s="81">
        <f t="shared" si="4"/>
        <v>0</v>
      </c>
      <c r="Q33" s="81">
        <f t="shared" si="4"/>
        <v>0</v>
      </c>
      <c r="R33" s="81">
        <f t="shared" si="4"/>
        <v>0</v>
      </c>
    </row>
    <row r="34" spans="1:18" ht="15.75">
      <c r="A34" s="2"/>
      <c r="B34" s="2"/>
      <c r="C34" s="2"/>
      <c r="D34" s="51"/>
      <c r="E34" s="5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4" ht="15.75">
      <c r="A35" s="2"/>
      <c r="B35" s="149" t="s">
        <v>20</v>
      </c>
      <c r="C35" s="149"/>
      <c r="D35" s="2"/>
      <c r="E35" s="2"/>
      <c r="F35" s="2"/>
      <c r="G35" s="2"/>
      <c r="H35" s="2"/>
      <c r="I35" s="2"/>
      <c r="J35" s="2"/>
      <c r="K35" s="2"/>
      <c r="L35" s="2"/>
      <c r="M35" s="155"/>
      <c r="N35" s="155"/>
      <c r="O35" s="155"/>
      <c r="P35" s="155"/>
      <c r="Q35" s="53"/>
      <c r="R35" s="53"/>
      <c r="X35" t="s">
        <v>55</v>
      </c>
    </row>
    <row r="36" spans="1:18" ht="15.75">
      <c r="A36" s="2"/>
      <c r="B36" s="145" t="s">
        <v>6</v>
      </c>
      <c r="C36" s="145" t="s">
        <v>10</v>
      </c>
      <c r="D36" s="150" t="s">
        <v>7</v>
      </c>
      <c r="E36" s="151"/>
      <c r="F36" s="150" t="s">
        <v>39</v>
      </c>
      <c r="G36" s="151"/>
      <c r="H36" s="150" t="s">
        <v>40</v>
      </c>
      <c r="I36" s="151"/>
      <c r="J36" s="150" t="s">
        <v>41</v>
      </c>
      <c r="K36" s="151"/>
      <c r="L36" s="150" t="s">
        <v>8</v>
      </c>
      <c r="M36" s="151"/>
      <c r="N36" s="150" t="s">
        <v>42</v>
      </c>
      <c r="O36" s="151"/>
      <c r="P36" s="150" t="s">
        <v>2</v>
      </c>
      <c r="Q36" s="151"/>
      <c r="R36" s="143" t="s">
        <v>3</v>
      </c>
    </row>
    <row r="37" spans="1:18" ht="15.75">
      <c r="A37" s="2"/>
      <c r="B37" s="146"/>
      <c r="C37" s="146"/>
      <c r="D37" s="10" t="s">
        <v>4</v>
      </c>
      <c r="E37" s="10" t="s">
        <v>5</v>
      </c>
      <c r="F37" s="10" t="s">
        <v>4</v>
      </c>
      <c r="G37" s="10" t="s">
        <v>5</v>
      </c>
      <c r="H37" s="10" t="s">
        <v>4</v>
      </c>
      <c r="I37" s="10" t="s">
        <v>5</v>
      </c>
      <c r="J37" s="10" t="s">
        <v>4</v>
      </c>
      <c r="K37" s="10" t="s">
        <v>5</v>
      </c>
      <c r="L37" s="10" t="s">
        <v>4</v>
      </c>
      <c r="M37" s="10" t="s">
        <v>5</v>
      </c>
      <c r="N37" s="10" t="s">
        <v>4</v>
      </c>
      <c r="O37" s="10" t="s">
        <v>5</v>
      </c>
      <c r="P37" s="9" t="s">
        <v>4</v>
      </c>
      <c r="Q37" s="9" t="s">
        <v>5</v>
      </c>
      <c r="R37" s="144"/>
    </row>
    <row r="38" spans="1:18" ht="15.75">
      <c r="A38" s="2"/>
      <c r="B38" s="10">
        <v>1</v>
      </c>
      <c r="C38" s="10">
        <v>2</v>
      </c>
      <c r="D38" s="10">
        <v>3</v>
      </c>
      <c r="E38" s="10">
        <v>4</v>
      </c>
      <c r="F38" s="10">
        <v>5</v>
      </c>
      <c r="G38" s="10">
        <v>6</v>
      </c>
      <c r="H38" s="10">
        <v>7</v>
      </c>
      <c r="I38" s="10">
        <v>8</v>
      </c>
      <c r="J38" s="10">
        <v>9</v>
      </c>
      <c r="K38" s="10">
        <v>10</v>
      </c>
      <c r="L38" s="10">
        <v>11</v>
      </c>
      <c r="M38" s="10">
        <v>12</v>
      </c>
      <c r="N38" s="12">
        <v>13</v>
      </c>
      <c r="O38" s="10">
        <v>14</v>
      </c>
      <c r="P38" s="10">
        <v>15</v>
      </c>
      <c r="Q38" s="10">
        <v>17</v>
      </c>
      <c r="R38" s="10">
        <v>18</v>
      </c>
    </row>
    <row r="39" spans="1:18" ht="15.75">
      <c r="A39" s="2"/>
      <c r="B39" s="13">
        <v>1</v>
      </c>
      <c r="C39" s="14" t="s">
        <v>19</v>
      </c>
      <c r="D39" s="110"/>
      <c r="E39" s="54"/>
      <c r="F39" s="110"/>
      <c r="G39" s="15"/>
      <c r="H39" s="110"/>
      <c r="I39" s="15"/>
      <c r="J39" s="110"/>
      <c r="K39" s="15"/>
      <c r="L39" s="110"/>
      <c r="M39" s="15"/>
      <c r="N39" s="111"/>
      <c r="O39" s="16"/>
      <c r="P39" s="17">
        <f aca="true" t="shared" si="5" ref="P39:Q41">D39+F39+H39+J39+L39+N39</f>
        <v>0</v>
      </c>
      <c r="Q39" s="17">
        <f t="shared" si="5"/>
        <v>0</v>
      </c>
      <c r="R39" s="18">
        <f>P39+Q39</f>
        <v>0</v>
      </c>
    </row>
    <row r="40" spans="1:18" ht="15.75">
      <c r="A40" s="2"/>
      <c r="B40" s="13">
        <v>2</v>
      </c>
      <c r="C40" s="14" t="s">
        <v>61</v>
      </c>
      <c r="D40" s="110"/>
      <c r="E40" s="54"/>
      <c r="F40" s="110"/>
      <c r="G40" s="15"/>
      <c r="H40" s="110"/>
      <c r="I40" s="15"/>
      <c r="J40" s="110"/>
      <c r="K40" s="15"/>
      <c r="L40" s="110"/>
      <c r="M40" s="15"/>
      <c r="N40" s="111"/>
      <c r="O40" s="16"/>
      <c r="P40" s="17">
        <f t="shared" si="5"/>
        <v>0</v>
      </c>
      <c r="Q40" s="17">
        <f t="shared" si="5"/>
        <v>0</v>
      </c>
      <c r="R40" s="18">
        <f>P40+Q40</f>
        <v>0</v>
      </c>
    </row>
    <row r="41" spans="1:18" ht="15.75">
      <c r="A41" s="2"/>
      <c r="B41" s="13">
        <v>3</v>
      </c>
      <c r="C41" s="14" t="s">
        <v>62</v>
      </c>
      <c r="D41" s="110"/>
      <c r="E41" s="54"/>
      <c r="F41" s="110"/>
      <c r="G41" s="15"/>
      <c r="H41" s="110"/>
      <c r="I41" s="15"/>
      <c r="J41" s="110"/>
      <c r="K41" s="15"/>
      <c r="L41" s="110"/>
      <c r="M41" s="15"/>
      <c r="N41" s="111"/>
      <c r="O41" s="16"/>
      <c r="P41" s="17">
        <f t="shared" si="5"/>
        <v>0</v>
      </c>
      <c r="Q41" s="17">
        <f t="shared" si="5"/>
        <v>0</v>
      </c>
      <c r="R41" s="18">
        <f>P41+Q41</f>
        <v>0</v>
      </c>
    </row>
    <row r="42" spans="1:18" ht="15.75">
      <c r="A42" s="2"/>
      <c r="B42" s="48"/>
      <c r="C42" s="50" t="s">
        <v>2</v>
      </c>
      <c r="D42" s="20">
        <f>D39+D40+D41</f>
        <v>0</v>
      </c>
      <c r="E42" s="20">
        <f>E39+E40+E41</f>
        <v>0</v>
      </c>
      <c r="F42" s="20">
        <f>F39+F40+F41</f>
        <v>0</v>
      </c>
      <c r="G42" s="20">
        <f>G39+G40+G41</f>
        <v>0</v>
      </c>
      <c r="H42" s="20">
        <f>H39+H40+H41</f>
        <v>0</v>
      </c>
      <c r="I42" s="20">
        <f aca="true" t="shared" si="6" ref="I42:O42">SUM(I39)</f>
        <v>0</v>
      </c>
      <c r="J42" s="20">
        <f>J39+J40+J41</f>
        <v>0</v>
      </c>
      <c r="K42" s="20">
        <f>K39+K40+K41</f>
        <v>0</v>
      </c>
      <c r="L42" s="20">
        <f>L39+L40+L41</f>
        <v>0</v>
      </c>
      <c r="M42" s="20">
        <f t="shared" si="6"/>
        <v>0</v>
      </c>
      <c r="N42" s="20">
        <f>N40+N41</f>
        <v>0</v>
      </c>
      <c r="O42" s="20">
        <f t="shared" si="6"/>
        <v>0</v>
      </c>
      <c r="P42" s="20">
        <f>P39+P40+P41</f>
        <v>0</v>
      </c>
      <c r="Q42" s="20">
        <f>Q39+Q40+Q41</f>
        <v>0</v>
      </c>
      <c r="R42" s="20">
        <f>R39+R40+R41</f>
        <v>0</v>
      </c>
    </row>
    <row r="43" spans="1:2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3"/>
      <c r="N43" s="53"/>
      <c r="O43" s="53"/>
      <c r="P43" s="53"/>
      <c r="Q43" s="53"/>
      <c r="R43" s="53"/>
      <c r="U43" s="83"/>
    </row>
    <row r="44" spans="1:18" ht="15.75">
      <c r="A44" s="2"/>
      <c r="B44" s="149" t="s">
        <v>22</v>
      </c>
      <c r="C44" s="149"/>
      <c r="D44" s="2"/>
      <c r="E44" s="2"/>
      <c r="F44" s="2"/>
      <c r="G44" s="2"/>
      <c r="H44" s="2"/>
      <c r="I44" s="2"/>
      <c r="J44" s="2"/>
      <c r="K44" s="2"/>
      <c r="L44" s="2"/>
      <c r="M44" s="155"/>
      <c r="N44" s="155"/>
      <c r="O44" s="155"/>
      <c r="P44" s="155"/>
      <c r="Q44" s="53"/>
      <c r="R44" s="53"/>
    </row>
    <row r="45" spans="1:18" ht="15.75">
      <c r="A45" s="2"/>
      <c r="B45" s="145" t="s">
        <v>6</v>
      </c>
      <c r="C45" s="145" t="s">
        <v>10</v>
      </c>
      <c r="D45" s="150" t="s">
        <v>7</v>
      </c>
      <c r="E45" s="151"/>
      <c r="F45" s="150" t="s">
        <v>39</v>
      </c>
      <c r="G45" s="151"/>
      <c r="H45" s="150" t="s">
        <v>40</v>
      </c>
      <c r="I45" s="151"/>
      <c r="J45" s="150" t="s">
        <v>41</v>
      </c>
      <c r="K45" s="151"/>
      <c r="L45" s="150" t="s">
        <v>8</v>
      </c>
      <c r="M45" s="151"/>
      <c r="N45" s="150" t="s">
        <v>42</v>
      </c>
      <c r="O45" s="151"/>
      <c r="P45" s="150" t="s">
        <v>2</v>
      </c>
      <c r="Q45" s="151"/>
      <c r="R45" s="143" t="s">
        <v>3</v>
      </c>
    </row>
    <row r="46" spans="1:18" ht="15.75">
      <c r="A46" s="2"/>
      <c r="B46" s="146"/>
      <c r="C46" s="146"/>
      <c r="D46" s="10" t="s">
        <v>4</v>
      </c>
      <c r="E46" s="10" t="s">
        <v>5</v>
      </c>
      <c r="F46" s="10" t="s">
        <v>4</v>
      </c>
      <c r="G46" s="10" t="s">
        <v>5</v>
      </c>
      <c r="H46" s="10" t="s">
        <v>4</v>
      </c>
      <c r="I46" s="10" t="s">
        <v>5</v>
      </c>
      <c r="J46" s="10" t="s">
        <v>4</v>
      </c>
      <c r="K46" s="10" t="s">
        <v>5</v>
      </c>
      <c r="L46" s="10" t="s">
        <v>4</v>
      </c>
      <c r="M46" s="10" t="s">
        <v>5</v>
      </c>
      <c r="N46" s="10" t="s">
        <v>4</v>
      </c>
      <c r="O46" s="10" t="s">
        <v>5</v>
      </c>
      <c r="P46" s="9" t="s">
        <v>4</v>
      </c>
      <c r="Q46" s="9" t="s">
        <v>5</v>
      </c>
      <c r="R46" s="144"/>
    </row>
    <row r="47" spans="1:18" ht="15.75">
      <c r="A47" s="2"/>
      <c r="B47" s="10">
        <v>1</v>
      </c>
      <c r="C47" s="10">
        <v>2</v>
      </c>
      <c r="D47" s="10">
        <v>3</v>
      </c>
      <c r="E47" s="10">
        <v>4</v>
      </c>
      <c r="F47" s="10">
        <v>5</v>
      </c>
      <c r="G47" s="10">
        <v>6</v>
      </c>
      <c r="H47" s="10">
        <v>7</v>
      </c>
      <c r="I47" s="10">
        <v>8</v>
      </c>
      <c r="J47" s="10">
        <v>9</v>
      </c>
      <c r="K47" s="10">
        <v>10</v>
      </c>
      <c r="L47" s="10">
        <v>11</v>
      </c>
      <c r="M47" s="10">
        <v>12</v>
      </c>
      <c r="N47" s="12">
        <v>13</v>
      </c>
      <c r="O47" s="10">
        <v>14</v>
      </c>
      <c r="P47" s="10">
        <v>15</v>
      </c>
      <c r="Q47" s="10">
        <v>17</v>
      </c>
      <c r="R47" s="10">
        <v>18</v>
      </c>
    </row>
    <row r="48" spans="1:18" ht="15.75">
      <c r="A48" s="2"/>
      <c r="B48" s="13">
        <v>1</v>
      </c>
      <c r="C48" s="14" t="s">
        <v>21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>
        <f>D48+F48+H48+J48+L48+N48</f>
        <v>0</v>
      </c>
      <c r="Q48" s="17">
        <f>E48+G48+I48+K48+M48+O48</f>
        <v>0</v>
      </c>
      <c r="R48" s="18">
        <f>P48+Q48</f>
        <v>0</v>
      </c>
    </row>
    <row r="49" spans="1:18" ht="15.75">
      <c r="A49" s="2"/>
      <c r="B49" s="55">
        <v>2</v>
      </c>
      <c r="C49" s="48" t="s">
        <v>59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>
        <f>E49+G49+I49+K49+M49+O49</f>
        <v>0</v>
      </c>
      <c r="Q49" s="49">
        <f>E49+G49+I49+K49+M49+O49</f>
        <v>0</v>
      </c>
      <c r="R49" s="49">
        <f>SUM(P49:Q49)</f>
        <v>0</v>
      </c>
    </row>
    <row r="50" spans="1:18" ht="15.75">
      <c r="A50" s="2"/>
      <c r="B50" s="48"/>
      <c r="C50" s="50" t="s">
        <v>2</v>
      </c>
      <c r="D50" s="81">
        <f aca="true" t="shared" si="7" ref="D50:I50">D48+D49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0</v>
      </c>
      <c r="J50" s="81">
        <f>J49</f>
        <v>0</v>
      </c>
      <c r="K50" s="81">
        <f>K48+K49</f>
        <v>0</v>
      </c>
      <c r="L50" s="81">
        <f>L48+L49</f>
        <v>0</v>
      </c>
      <c r="M50" s="81">
        <f>M48+M49</f>
        <v>0</v>
      </c>
      <c r="N50" s="81">
        <f>N49</f>
        <v>0</v>
      </c>
      <c r="O50" s="81">
        <f>O48+O49</f>
        <v>0</v>
      </c>
      <c r="P50" s="81">
        <f>P48+P49</f>
        <v>0</v>
      </c>
      <c r="Q50" s="81">
        <f>Q48+Q49</f>
        <v>0</v>
      </c>
      <c r="R50" s="81">
        <f>R48+R49</f>
        <v>0</v>
      </c>
    </row>
    <row r="51" spans="1:18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2"/>
      <c r="Q51" s="52"/>
      <c r="R51" s="2"/>
    </row>
    <row r="52" spans="1:20" ht="15.75">
      <c r="A52" s="2"/>
      <c r="B52" s="149" t="s">
        <v>26</v>
      </c>
      <c r="C52" s="14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T52" s="83"/>
    </row>
    <row r="53" spans="1:18" ht="15.75">
      <c r="A53" s="2"/>
      <c r="B53" s="145" t="s">
        <v>6</v>
      </c>
      <c r="C53" s="145" t="s">
        <v>10</v>
      </c>
      <c r="D53" s="150" t="s">
        <v>7</v>
      </c>
      <c r="E53" s="151"/>
      <c r="F53" s="150" t="s">
        <v>39</v>
      </c>
      <c r="G53" s="151"/>
      <c r="H53" s="150" t="s">
        <v>40</v>
      </c>
      <c r="I53" s="151"/>
      <c r="J53" s="150" t="s">
        <v>41</v>
      </c>
      <c r="K53" s="151"/>
      <c r="L53" s="150" t="s">
        <v>8</v>
      </c>
      <c r="M53" s="151"/>
      <c r="N53" s="150" t="s">
        <v>42</v>
      </c>
      <c r="O53" s="151"/>
      <c r="P53" s="150" t="s">
        <v>2</v>
      </c>
      <c r="Q53" s="151"/>
      <c r="R53" s="143" t="s">
        <v>3</v>
      </c>
    </row>
    <row r="54" spans="1:18" ht="15.75">
      <c r="A54" s="2"/>
      <c r="B54" s="146"/>
      <c r="C54" s="146"/>
      <c r="D54" s="10" t="s">
        <v>4</v>
      </c>
      <c r="E54" s="10" t="s">
        <v>5</v>
      </c>
      <c r="F54" s="10" t="s">
        <v>4</v>
      </c>
      <c r="G54" s="10" t="s">
        <v>5</v>
      </c>
      <c r="H54" s="10" t="s">
        <v>4</v>
      </c>
      <c r="I54" s="10" t="s">
        <v>5</v>
      </c>
      <c r="J54" s="10" t="s">
        <v>4</v>
      </c>
      <c r="K54" s="10" t="s">
        <v>5</v>
      </c>
      <c r="L54" s="10" t="s">
        <v>4</v>
      </c>
      <c r="M54" s="10" t="s">
        <v>5</v>
      </c>
      <c r="N54" s="10" t="s">
        <v>4</v>
      </c>
      <c r="O54" s="10" t="s">
        <v>5</v>
      </c>
      <c r="P54" s="9" t="s">
        <v>4</v>
      </c>
      <c r="Q54" s="9" t="s">
        <v>5</v>
      </c>
      <c r="R54" s="144"/>
    </row>
    <row r="55" spans="1:18" ht="15.75">
      <c r="A55" s="2"/>
      <c r="B55" s="10">
        <v>1</v>
      </c>
      <c r="C55" s="10">
        <v>2</v>
      </c>
      <c r="D55" s="10">
        <v>3</v>
      </c>
      <c r="E55" s="10">
        <v>4</v>
      </c>
      <c r="F55" s="10">
        <v>5</v>
      </c>
      <c r="G55" s="10">
        <v>6</v>
      </c>
      <c r="H55" s="10">
        <v>7</v>
      </c>
      <c r="I55" s="10">
        <v>8</v>
      </c>
      <c r="J55" s="10">
        <v>9</v>
      </c>
      <c r="K55" s="10">
        <v>10</v>
      </c>
      <c r="L55" s="10">
        <v>11</v>
      </c>
      <c r="M55" s="10">
        <v>12</v>
      </c>
      <c r="N55" s="12">
        <v>13</v>
      </c>
      <c r="O55" s="10">
        <v>14</v>
      </c>
      <c r="P55" s="10">
        <v>15</v>
      </c>
      <c r="Q55" s="10">
        <v>17</v>
      </c>
      <c r="R55" s="10">
        <v>18</v>
      </c>
    </row>
    <row r="56" spans="1:18" ht="15.75">
      <c r="A56" s="2"/>
      <c r="B56" s="55">
        <v>1</v>
      </c>
      <c r="C56" s="56" t="s">
        <v>24</v>
      </c>
      <c r="D56" s="77"/>
      <c r="E56" s="70"/>
      <c r="F56" s="70"/>
      <c r="G56" s="65"/>
      <c r="H56" s="70"/>
      <c r="I56" s="65"/>
      <c r="J56" s="70"/>
      <c r="K56" s="65"/>
      <c r="L56" s="70"/>
      <c r="M56" s="65"/>
      <c r="N56" s="70"/>
      <c r="O56" s="65"/>
      <c r="P56" s="17">
        <f aca="true" t="shared" si="8" ref="P56:Q60">D56+F56+H56+J56+L56+N56</f>
        <v>0</v>
      </c>
      <c r="Q56" s="17">
        <f t="shared" si="8"/>
        <v>0</v>
      </c>
      <c r="R56" s="66">
        <f>P56+Q56</f>
        <v>0</v>
      </c>
    </row>
    <row r="57" spans="1:18" ht="15.75">
      <c r="A57" s="2"/>
      <c r="B57" s="55">
        <v>2</v>
      </c>
      <c r="C57" s="56" t="s">
        <v>25</v>
      </c>
      <c r="D57" s="77"/>
      <c r="E57" s="65"/>
      <c r="F57" s="77"/>
      <c r="G57" s="65"/>
      <c r="H57" s="65"/>
      <c r="I57" s="65"/>
      <c r="J57" s="77"/>
      <c r="K57" s="65"/>
      <c r="L57" s="77"/>
      <c r="M57" s="65"/>
      <c r="N57" s="65"/>
      <c r="O57" s="65"/>
      <c r="P57" s="17">
        <f t="shared" si="8"/>
        <v>0</v>
      </c>
      <c r="Q57" s="17">
        <f t="shared" si="8"/>
        <v>0</v>
      </c>
      <c r="R57" s="66">
        <f>P57+Q57</f>
        <v>0</v>
      </c>
    </row>
    <row r="58" spans="1:18" ht="15.75">
      <c r="A58" s="57"/>
      <c r="B58" s="55">
        <v>3</v>
      </c>
      <c r="C58" s="56" t="s">
        <v>54</v>
      </c>
      <c r="D58" s="65"/>
      <c r="E58" s="65"/>
      <c r="F58" s="65"/>
      <c r="G58" s="65"/>
      <c r="H58" s="77"/>
      <c r="I58" s="65"/>
      <c r="J58" s="77"/>
      <c r="K58" s="65"/>
      <c r="L58" s="77"/>
      <c r="M58" s="65"/>
      <c r="N58" s="77"/>
      <c r="O58" s="65"/>
      <c r="P58" s="17">
        <f t="shared" si="8"/>
        <v>0</v>
      </c>
      <c r="Q58" s="17">
        <f t="shared" si="8"/>
        <v>0</v>
      </c>
      <c r="R58" s="66">
        <f>P58+Q58</f>
        <v>0</v>
      </c>
    </row>
    <row r="59" spans="1:18" ht="15.75">
      <c r="A59" s="57"/>
      <c r="B59" s="55"/>
      <c r="C59" s="56"/>
      <c r="D59" s="65"/>
      <c r="E59" s="65"/>
      <c r="F59" s="65"/>
      <c r="G59" s="65"/>
      <c r="H59" s="77"/>
      <c r="I59" s="65"/>
      <c r="J59" s="77"/>
      <c r="K59" s="65"/>
      <c r="L59" s="77"/>
      <c r="M59" s="65"/>
      <c r="N59" s="77"/>
      <c r="O59" s="65"/>
      <c r="P59" s="17"/>
      <c r="Q59" s="17"/>
      <c r="R59" s="66"/>
    </row>
    <row r="60" spans="1:18" ht="15.75">
      <c r="A60" s="57"/>
      <c r="B60" s="48"/>
      <c r="C60" s="58" t="s">
        <v>2</v>
      </c>
      <c r="D60" s="63">
        <f>SUM(D56:D57)</f>
        <v>0</v>
      </c>
      <c r="E60" s="63">
        <f aca="true" t="shared" si="9" ref="E60:O60">SUM(E56:E57)</f>
        <v>0</v>
      </c>
      <c r="F60" s="63">
        <f t="shared" si="9"/>
        <v>0</v>
      </c>
      <c r="G60" s="63">
        <f t="shared" si="9"/>
        <v>0</v>
      </c>
      <c r="H60" s="63">
        <f t="shared" si="9"/>
        <v>0</v>
      </c>
      <c r="I60" s="63">
        <f t="shared" si="9"/>
        <v>0</v>
      </c>
      <c r="J60" s="63">
        <f t="shared" si="9"/>
        <v>0</v>
      </c>
      <c r="K60" s="63">
        <f t="shared" si="9"/>
        <v>0</v>
      </c>
      <c r="L60" s="63">
        <f t="shared" si="9"/>
        <v>0</v>
      </c>
      <c r="M60" s="63">
        <f t="shared" si="9"/>
        <v>0</v>
      </c>
      <c r="N60" s="63">
        <f t="shared" si="9"/>
        <v>0</v>
      </c>
      <c r="O60" s="63">
        <f t="shared" si="9"/>
        <v>0</v>
      </c>
      <c r="P60" s="17">
        <f t="shared" si="8"/>
        <v>0</v>
      </c>
      <c r="Q60" s="17">
        <f t="shared" si="8"/>
        <v>0</v>
      </c>
      <c r="R60" s="66">
        <f>P60+Q60</f>
        <v>0</v>
      </c>
    </row>
    <row r="61" spans="1:18" ht="15.75">
      <c r="A61" s="57"/>
      <c r="B61" s="57"/>
      <c r="C61" s="2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1:18" ht="15.75">
      <c r="A62" s="57"/>
      <c r="B62" s="59" t="s">
        <v>29</v>
      </c>
      <c r="C62" s="59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1:18" ht="15.75">
      <c r="A63" s="57"/>
      <c r="B63" s="5" t="s">
        <v>6</v>
      </c>
      <c r="C63" s="5" t="s">
        <v>10</v>
      </c>
      <c r="D63" s="150" t="s">
        <v>7</v>
      </c>
      <c r="E63" s="151"/>
      <c r="F63" s="150" t="s">
        <v>39</v>
      </c>
      <c r="G63" s="151"/>
      <c r="H63" s="150" t="s">
        <v>40</v>
      </c>
      <c r="I63" s="151"/>
      <c r="J63" s="150" t="s">
        <v>41</v>
      </c>
      <c r="K63" s="151"/>
      <c r="L63" s="150" t="s">
        <v>8</v>
      </c>
      <c r="M63" s="151"/>
      <c r="N63" s="150" t="s">
        <v>42</v>
      </c>
      <c r="O63" s="151"/>
      <c r="P63" s="150" t="s">
        <v>2</v>
      </c>
      <c r="Q63" s="151"/>
      <c r="R63" s="8" t="s">
        <v>3</v>
      </c>
    </row>
    <row r="64" spans="1:18" ht="15.75">
      <c r="A64" s="2"/>
      <c r="B64" s="9"/>
      <c r="C64" s="9"/>
      <c r="D64" s="10" t="s">
        <v>4</v>
      </c>
      <c r="E64" s="10" t="s">
        <v>5</v>
      </c>
      <c r="F64" s="10" t="s">
        <v>4</v>
      </c>
      <c r="G64" s="10" t="s">
        <v>5</v>
      </c>
      <c r="H64" s="10" t="s">
        <v>4</v>
      </c>
      <c r="I64" s="10" t="s">
        <v>5</v>
      </c>
      <c r="J64" s="10" t="s">
        <v>4</v>
      </c>
      <c r="K64" s="10" t="s">
        <v>5</v>
      </c>
      <c r="L64" s="10" t="s">
        <v>4</v>
      </c>
      <c r="M64" s="10" t="s">
        <v>5</v>
      </c>
      <c r="N64" s="10" t="s">
        <v>4</v>
      </c>
      <c r="O64" s="10" t="s">
        <v>5</v>
      </c>
      <c r="P64" s="9" t="s">
        <v>4</v>
      </c>
      <c r="Q64" s="9" t="s">
        <v>5</v>
      </c>
      <c r="R64" s="75"/>
    </row>
    <row r="65" spans="1:18" ht="15.75">
      <c r="A65" s="2"/>
      <c r="B65" s="10">
        <v>1</v>
      </c>
      <c r="C65" s="10">
        <v>2</v>
      </c>
      <c r="D65" s="10">
        <v>3</v>
      </c>
      <c r="E65" s="10">
        <v>4</v>
      </c>
      <c r="F65" s="10">
        <v>5</v>
      </c>
      <c r="G65" s="10">
        <v>6</v>
      </c>
      <c r="H65" s="10">
        <v>7</v>
      </c>
      <c r="I65" s="10">
        <v>8</v>
      </c>
      <c r="J65" s="10">
        <v>9</v>
      </c>
      <c r="K65" s="10">
        <v>10</v>
      </c>
      <c r="L65" s="10">
        <v>11</v>
      </c>
      <c r="M65" s="10">
        <v>12</v>
      </c>
      <c r="N65" s="12">
        <v>13</v>
      </c>
      <c r="O65" s="10">
        <v>14</v>
      </c>
      <c r="P65" s="10">
        <v>15</v>
      </c>
      <c r="Q65" s="10">
        <v>17</v>
      </c>
      <c r="R65" s="10">
        <v>18</v>
      </c>
    </row>
    <row r="66" spans="1:18" ht="15.75">
      <c r="A66" s="2"/>
      <c r="B66" s="55">
        <v>1</v>
      </c>
      <c r="C66" s="48" t="s">
        <v>27</v>
      </c>
      <c r="D66" s="70"/>
      <c r="E66" s="65"/>
      <c r="F66" s="70"/>
      <c r="G66" s="65"/>
      <c r="H66" s="70"/>
      <c r="I66" s="65"/>
      <c r="J66" s="70"/>
      <c r="K66" s="65"/>
      <c r="L66" s="70"/>
      <c r="M66" s="65"/>
      <c r="N66" s="70"/>
      <c r="O66" s="65"/>
      <c r="P66" s="17">
        <f aca="true" t="shared" si="10" ref="P66:Q70">D66+F66+H66+J66+L66+N66</f>
        <v>0</v>
      </c>
      <c r="Q66" s="17">
        <f t="shared" si="10"/>
        <v>0</v>
      </c>
      <c r="R66" s="66">
        <f>P66+Q66</f>
        <v>0</v>
      </c>
    </row>
    <row r="67" spans="1:18" ht="15.75">
      <c r="A67" s="2"/>
      <c r="B67" s="55">
        <v>2</v>
      </c>
      <c r="C67" s="48" t="s">
        <v>28</v>
      </c>
      <c r="D67" s="89"/>
      <c r="E67" s="65"/>
      <c r="F67" s="70"/>
      <c r="G67" s="65"/>
      <c r="H67" s="89"/>
      <c r="I67" s="65"/>
      <c r="J67" s="70"/>
      <c r="K67" s="65"/>
      <c r="L67" s="70"/>
      <c r="M67" s="65"/>
      <c r="N67" s="70"/>
      <c r="O67" s="65"/>
      <c r="P67" s="17">
        <f t="shared" si="10"/>
        <v>0</v>
      </c>
      <c r="Q67" s="17">
        <f t="shared" si="10"/>
        <v>0</v>
      </c>
      <c r="R67" s="66">
        <f>P67+Q67</f>
        <v>0</v>
      </c>
    </row>
    <row r="68" spans="1:18" ht="15.75">
      <c r="A68" s="57"/>
      <c r="B68" s="55">
        <v>3</v>
      </c>
      <c r="C68" s="48" t="s">
        <v>56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17">
        <f t="shared" si="10"/>
        <v>0</v>
      </c>
      <c r="Q68" s="17">
        <f t="shared" si="10"/>
        <v>0</v>
      </c>
      <c r="R68" s="66">
        <f>P68+Q68</f>
        <v>0</v>
      </c>
    </row>
    <row r="69" spans="1:18" ht="15.75">
      <c r="A69" s="57"/>
      <c r="B69" s="55"/>
      <c r="C69" s="48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7"/>
      <c r="Q69" s="17"/>
      <c r="R69" s="66"/>
    </row>
    <row r="70" spans="1:18" ht="15.75">
      <c r="A70" s="57"/>
      <c r="B70" s="48"/>
      <c r="C70" s="50" t="s">
        <v>2</v>
      </c>
      <c r="D70" s="18">
        <f>SUM(D66:D67)</f>
        <v>0</v>
      </c>
      <c r="E70" s="18">
        <f>E66+E67+E68</f>
        <v>0</v>
      </c>
      <c r="F70" s="18">
        <f aca="true" t="shared" si="11" ref="F70:O70">SUM(F66:F67)</f>
        <v>0</v>
      </c>
      <c r="G70" s="18">
        <f t="shared" si="11"/>
        <v>0</v>
      </c>
      <c r="H70" s="18">
        <f t="shared" si="11"/>
        <v>0</v>
      </c>
      <c r="I70" s="18">
        <f t="shared" si="11"/>
        <v>0</v>
      </c>
      <c r="J70" s="18">
        <f t="shared" si="11"/>
        <v>0</v>
      </c>
      <c r="K70" s="18">
        <f t="shared" si="11"/>
        <v>0</v>
      </c>
      <c r="L70" s="18">
        <f t="shared" si="11"/>
        <v>0</v>
      </c>
      <c r="M70" s="18">
        <f t="shared" si="11"/>
        <v>0</v>
      </c>
      <c r="N70" s="18">
        <f t="shared" si="11"/>
        <v>0</v>
      </c>
      <c r="O70" s="18">
        <f t="shared" si="11"/>
        <v>0</v>
      </c>
      <c r="P70" s="17">
        <f t="shared" si="10"/>
        <v>0</v>
      </c>
      <c r="Q70" s="17">
        <f>Q66+Q67+Q68</f>
        <v>0</v>
      </c>
      <c r="R70" s="18">
        <f>P70+Q70</f>
        <v>0</v>
      </c>
    </row>
    <row r="71" spans="1:18" ht="15.75">
      <c r="A71" s="57"/>
      <c r="B71" s="5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57"/>
      <c r="B72" s="60" t="s">
        <v>30</v>
      </c>
      <c r="C72" s="6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41"/>
      <c r="P72" s="42"/>
      <c r="Q72" s="42"/>
      <c r="R72" s="43"/>
    </row>
    <row r="73" spans="1:18" ht="15.75">
      <c r="A73" s="2"/>
      <c r="B73" s="5" t="s">
        <v>6</v>
      </c>
      <c r="C73" s="5" t="s">
        <v>10</v>
      </c>
      <c r="D73" s="150" t="s">
        <v>7</v>
      </c>
      <c r="E73" s="151"/>
      <c r="F73" s="150" t="s">
        <v>39</v>
      </c>
      <c r="G73" s="151"/>
      <c r="H73" s="150" t="s">
        <v>40</v>
      </c>
      <c r="I73" s="151"/>
      <c r="J73" s="150" t="s">
        <v>41</v>
      </c>
      <c r="K73" s="151"/>
      <c r="L73" s="150" t="s">
        <v>8</v>
      </c>
      <c r="M73" s="151"/>
      <c r="N73" s="150" t="s">
        <v>42</v>
      </c>
      <c r="O73" s="151"/>
      <c r="P73" s="150" t="s">
        <v>2</v>
      </c>
      <c r="Q73" s="151"/>
      <c r="R73" s="8" t="s">
        <v>3</v>
      </c>
    </row>
    <row r="74" spans="1:18" ht="15.75">
      <c r="A74" s="2"/>
      <c r="B74" s="9"/>
      <c r="C74" s="9"/>
      <c r="D74" s="10" t="s">
        <v>4</v>
      </c>
      <c r="E74" s="10" t="s">
        <v>5</v>
      </c>
      <c r="F74" s="10" t="s">
        <v>4</v>
      </c>
      <c r="G74" s="10" t="s">
        <v>5</v>
      </c>
      <c r="H74" s="10" t="s">
        <v>4</v>
      </c>
      <c r="I74" s="10" t="s">
        <v>5</v>
      </c>
      <c r="J74" s="10" t="s">
        <v>4</v>
      </c>
      <c r="K74" s="10" t="s">
        <v>5</v>
      </c>
      <c r="L74" s="10" t="s">
        <v>4</v>
      </c>
      <c r="M74" s="10" t="s">
        <v>5</v>
      </c>
      <c r="N74" s="10" t="s">
        <v>4</v>
      </c>
      <c r="O74" s="10" t="s">
        <v>5</v>
      </c>
      <c r="P74" s="9" t="s">
        <v>4</v>
      </c>
      <c r="Q74" s="9" t="s">
        <v>5</v>
      </c>
      <c r="R74" s="11"/>
    </row>
    <row r="75" spans="1:18" ht="15.75">
      <c r="A75" s="2"/>
      <c r="B75" s="10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0">
        <v>12</v>
      </c>
      <c r="N75" s="12">
        <v>13</v>
      </c>
      <c r="O75" s="10">
        <v>14</v>
      </c>
      <c r="P75" s="10">
        <v>15</v>
      </c>
      <c r="Q75" s="10">
        <v>17</v>
      </c>
      <c r="R75" s="10">
        <v>18</v>
      </c>
    </row>
    <row r="76" spans="1:18" ht="15.75">
      <c r="A76" s="2"/>
      <c r="B76" s="44">
        <v>1</v>
      </c>
      <c r="C76" s="14" t="s">
        <v>31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6"/>
      <c r="P76" s="17">
        <f>D76+F76+H76+J76+L76+N76</f>
        <v>0</v>
      </c>
      <c r="Q76" s="17">
        <f>E76+G76+I76+K76+M76+O76</f>
        <v>0</v>
      </c>
      <c r="R76" s="18">
        <f>P76+Q76</f>
        <v>0</v>
      </c>
    </row>
    <row r="77" spans="1:18" ht="15.75">
      <c r="A77" s="2"/>
      <c r="B77" s="55">
        <v>2</v>
      </c>
      <c r="C77" s="14" t="s">
        <v>66</v>
      </c>
      <c r="D77" s="108"/>
      <c r="E77" s="80"/>
      <c r="F77" s="49"/>
      <c r="G77" s="49"/>
      <c r="H77" s="48"/>
      <c r="I77" s="48"/>
      <c r="J77" s="48"/>
      <c r="K77" s="48"/>
      <c r="L77" s="48"/>
      <c r="M77" s="48"/>
      <c r="N77" s="48"/>
      <c r="O77" s="48"/>
      <c r="P77" s="49">
        <f>D77+F77+H77+J77+L77+N77</f>
        <v>0</v>
      </c>
      <c r="Q77" s="49">
        <f>E77+G77+I77+K77+M77+O77</f>
        <v>0</v>
      </c>
      <c r="R77" s="49">
        <f>P77+Q77</f>
        <v>0</v>
      </c>
    </row>
    <row r="78" spans="1:18" ht="15.75">
      <c r="A78" s="2"/>
      <c r="B78" s="48"/>
      <c r="C78" s="50" t="s">
        <v>2</v>
      </c>
      <c r="D78" s="18">
        <f>D76+D77</f>
        <v>0</v>
      </c>
      <c r="E78" s="18">
        <f>E76+E77</f>
        <v>0</v>
      </c>
      <c r="F78" s="18">
        <f>F76+F77</f>
        <v>0</v>
      </c>
      <c r="G78" s="18">
        <f>G76+G77</f>
        <v>0</v>
      </c>
      <c r="H78" s="18">
        <f>H76+H77</f>
        <v>0</v>
      </c>
      <c r="I78" s="18">
        <f>SUM(I76)</f>
        <v>0</v>
      </c>
      <c r="J78" s="18">
        <f>J76+J77</f>
        <v>0</v>
      </c>
      <c r="K78" s="18">
        <f>SUM(K76)</f>
        <v>0</v>
      </c>
      <c r="L78" s="18">
        <f>L76+L77</f>
        <v>0</v>
      </c>
      <c r="M78" s="18">
        <f>M76+M77</f>
        <v>0</v>
      </c>
      <c r="N78" s="18">
        <f>N76+N77</f>
        <v>0</v>
      </c>
      <c r="O78" s="18">
        <f>SUM(O76)</f>
        <v>0</v>
      </c>
      <c r="P78" s="18">
        <f>P76+P77</f>
        <v>0</v>
      </c>
      <c r="Q78" s="18">
        <f>E78+G78+I78+K78+M78+O78</f>
        <v>0</v>
      </c>
      <c r="R78" s="18">
        <f>R76+R77</f>
        <v>0</v>
      </c>
    </row>
    <row r="79" spans="1:22" ht="15.75">
      <c r="A79" s="2"/>
      <c r="B79" s="57"/>
      <c r="C79" s="61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V79" s="83"/>
    </row>
    <row r="80" spans="1:18" ht="15.75">
      <c r="A80" s="2"/>
      <c r="B80" s="57"/>
      <c r="C80" s="61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5.75">
      <c r="A81" s="2"/>
      <c r="B81" s="57"/>
      <c r="C81" s="61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15.75">
      <c r="A82" s="2"/>
      <c r="B82" s="57"/>
      <c r="C82" s="61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15.75">
      <c r="A83" s="2"/>
      <c r="B83" s="57"/>
      <c r="C83" s="61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15.75">
      <c r="A84" s="2"/>
      <c r="B84" s="57"/>
      <c r="C84" s="61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5.75">
      <c r="A85" s="2"/>
      <c r="B85" s="59" t="s">
        <v>32</v>
      </c>
      <c r="C85" s="5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2"/>
      <c r="B86" s="5" t="s">
        <v>6</v>
      </c>
      <c r="C86" s="5" t="s">
        <v>10</v>
      </c>
      <c r="D86" s="150" t="s">
        <v>7</v>
      </c>
      <c r="E86" s="151"/>
      <c r="F86" s="150" t="s">
        <v>39</v>
      </c>
      <c r="G86" s="151"/>
      <c r="H86" s="150" t="s">
        <v>40</v>
      </c>
      <c r="I86" s="151"/>
      <c r="J86" s="150" t="s">
        <v>41</v>
      </c>
      <c r="K86" s="151"/>
      <c r="L86" s="150" t="s">
        <v>8</v>
      </c>
      <c r="M86" s="151"/>
      <c r="N86" s="150" t="s">
        <v>42</v>
      </c>
      <c r="O86" s="151"/>
      <c r="P86" s="150" t="s">
        <v>2</v>
      </c>
      <c r="Q86" s="151"/>
      <c r="R86" s="8" t="s">
        <v>3</v>
      </c>
    </row>
    <row r="87" spans="1:18" ht="15.75">
      <c r="A87" s="2"/>
      <c r="B87" s="9"/>
      <c r="C87" s="9"/>
      <c r="D87" s="10" t="s">
        <v>4</v>
      </c>
      <c r="E87" s="10" t="s">
        <v>5</v>
      </c>
      <c r="F87" s="10" t="s">
        <v>4</v>
      </c>
      <c r="G87" s="10" t="s">
        <v>5</v>
      </c>
      <c r="H87" s="10" t="s">
        <v>4</v>
      </c>
      <c r="I87" s="10" t="s">
        <v>5</v>
      </c>
      <c r="J87" s="10" t="s">
        <v>4</v>
      </c>
      <c r="K87" s="10" t="s">
        <v>5</v>
      </c>
      <c r="L87" s="10" t="s">
        <v>4</v>
      </c>
      <c r="M87" s="10" t="s">
        <v>5</v>
      </c>
      <c r="N87" s="10" t="s">
        <v>4</v>
      </c>
      <c r="O87" s="10" t="s">
        <v>5</v>
      </c>
      <c r="P87" s="9" t="s">
        <v>4</v>
      </c>
      <c r="Q87" s="9" t="s">
        <v>5</v>
      </c>
      <c r="R87" s="11"/>
    </row>
    <row r="88" spans="1:18" ht="15.75">
      <c r="A88" s="2"/>
      <c r="B88" s="10">
        <v>1</v>
      </c>
      <c r="C88" s="10">
        <v>2</v>
      </c>
      <c r="D88" s="10">
        <v>3</v>
      </c>
      <c r="E88" s="10">
        <v>4</v>
      </c>
      <c r="F88" s="10">
        <v>5</v>
      </c>
      <c r="G88" s="10">
        <v>6</v>
      </c>
      <c r="H88" s="10">
        <v>7</v>
      </c>
      <c r="I88" s="10">
        <v>8</v>
      </c>
      <c r="J88" s="10">
        <v>9</v>
      </c>
      <c r="K88" s="10">
        <v>10</v>
      </c>
      <c r="L88" s="10">
        <v>11</v>
      </c>
      <c r="M88" s="10">
        <v>12</v>
      </c>
      <c r="N88" s="12">
        <v>13</v>
      </c>
      <c r="O88" s="10">
        <v>14</v>
      </c>
      <c r="P88" s="10">
        <v>15</v>
      </c>
      <c r="Q88" s="10">
        <v>17</v>
      </c>
      <c r="R88" s="10">
        <v>18</v>
      </c>
    </row>
    <row r="89" spans="1:18" ht="15.75">
      <c r="A89" s="2"/>
      <c r="B89" s="55">
        <v>1</v>
      </c>
      <c r="C89" s="14" t="s">
        <v>33</v>
      </c>
      <c r="D89" s="15">
        <v>11</v>
      </c>
      <c r="E89" s="15">
        <v>0</v>
      </c>
      <c r="F89" s="15">
        <v>0</v>
      </c>
      <c r="G89" s="15">
        <v>0</v>
      </c>
      <c r="H89" s="15">
        <v>26</v>
      </c>
      <c r="I89" s="15">
        <v>0</v>
      </c>
      <c r="J89" s="15">
        <v>37</v>
      </c>
      <c r="K89" s="15">
        <v>0</v>
      </c>
      <c r="L89" s="15">
        <v>33</v>
      </c>
      <c r="M89" s="15">
        <v>0</v>
      </c>
      <c r="N89" s="16">
        <v>58</v>
      </c>
      <c r="O89" s="15">
        <v>0</v>
      </c>
      <c r="P89" s="17">
        <f>D89+F89+H89+J89+L89+N89</f>
        <v>165</v>
      </c>
      <c r="Q89" s="17">
        <f aca="true" t="shared" si="12" ref="P89:Q91">E89+G89+I89+K89+M89+O89</f>
        <v>0</v>
      </c>
      <c r="R89" s="18">
        <f>P89+Q89</f>
        <v>165</v>
      </c>
    </row>
    <row r="90" spans="1:18" ht="15.75">
      <c r="A90" s="2"/>
      <c r="B90" s="55">
        <v>2</v>
      </c>
      <c r="C90" s="14" t="s">
        <v>34</v>
      </c>
      <c r="D90" s="15">
        <v>4</v>
      </c>
      <c r="E90" s="15">
        <v>0</v>
      </c>
      <c r="F90" s="15">
        <v>0</v>
      </c>
      <c r="G90" s="15">
        <v>0</v>
      </c>
      <c r="H90" s="15">
        <v>15</v>
      </c>
      <c r="I90" s="15">
        <v>0</v>
      </c>
      <c r="J90" s="15">
        <v>18</v>
      </c>
      <c r="K90" s="15">
        <v>0</v>
      </c>
      <c r="L90" s="15">
        <v>16</v>
      </c>
      <c r="M90" s="15">
        <v>0</v>
      </c>
      <c r="N90" s="16">
        <v>48</v>
      </c>
      <c r="O90" s="15">
        <v>0</v>
      </c>
      <c r="P90" s="17">
        <f t="shared" si="12"/>
        <v>101</v>
      </c>
      <c r="Q90" s="17">
        <f t="shared" si="12"/>
        <v>0</v>
      </c>
      <c r="R90" s="18">
        <f>P90+Q90</f>
        <v>101</v>
      </c>
    </row>
    <row r="91" spans="1:18" ht="15.75">
      <c r="A91" s="57"/>
      <c r="B91" s="55">
        <v>3</v>
      </c>
      <c r="C91" s="14" t="s">
        <v>35</v>
      </c>
      <c r="D91" s="73">
        <v>0</v>
      </c>
      <c r="E91" s="15">
        <v>0</v>
      </c>
      <c r="F91" s="73">
        <v>0</v>
      </c>
      <c r="G91" s="15">
        <v>0</v>
      </c>
      <c r="H91" s="73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73">
        <v>0</v>
      </c>
      <c r="O91" s="16">
        <v>0</v>
      </c>
      <c r="P91" s="17">
        <f t="shared" si="12"/>
        <v>0</v>
      </c>
      <c r="Q91" s="17">
        <f t="shared" si="12"/>
        <v>0</v>
      </c>
      <c r="R91" s="18">
        <f>P91+Q91</f>
        <v>0</v>
      </c>
    </row>
    <row r="92" spans="1:18" ht="15.75">
      <c r="A92" s="57"/>
      <c r="B92" s="55">
        <v>4</v>
      </c>
      <c r="C92" s="14" t="s">
        <v>68</v>
      </c>
      <c r="D92" s="73">
        <v>38</v>
      </c>
      <c r="E92" s="15">
        <v>0</v>
      </c>
      <c r="F92" s="73">
        <v>41</v>
      </c>
      <c r="G92" s="15">
        <v>0</v>
      </c>
      <c r="H92" s="73">
        <v>37</v>
      </c>
      <c r="I92" s="15">
        <v>0</v>
      </c>
      <c r="J92" s="15">
        <v>44</v>
      </c>
      <c r="K92" s="15">
        <v>0</v>
      </c>
      <c r="L92" s="15">
        <v>40</v>
      </c>
      <c r="M92" s="15">
        <v>0</v>
      </c>
      <c r="N92" s="73">
        <v>45</v>
      </c>
      <c r="O92" s="16">
        <v>0</v>
      </c>
      <c r="P92" s="17">
        <f>D92+F92+H92+J92+L92+N92</f>
        <v>245</v>
      </c>
      <c r="Q92" s="17">
        <v>0</v>
      </c>
      <c r="R92" s="18">
        <f>P92+Q92</f>
        <v>245</v>
      </c>
    </row>
    <row r="93" spans="1:18" ht="15.75">
      <c r="A93" s="57"/>
      <c r="B93" s="48"/>
      <c r="C93" s="50" t="s">
        <v>2</v>
      </c>
      <c r="D93" s="18">
        <f>D89+D90+D91+D92</f>
        <v>53</v>
      </c>
      <c r="E93" s="18">
        <f>SUM(E89:E91)</f>
        <v>0</v>
      </c>
      <c r="F93" s="18">
        <f>F89+F90+F91+F92</f>
        <v>41</v>
      </c>
      <c r="G93" s="18">
        <f>SUM(G89:G91)</f>
        <v>0</v>
      </c>
      <c r="H93" s="18">
        <f>H89+H90+H91+H92</f>
        <v>78</v>
      </c>
      <c r="I93" s="18">
        <f>SUM(I89:I91)</f>
        <v>0</v>
      </c>
      <c r="J93" s="18">
        <f>J89+J90+J91+J92</f>
        <v>99</v>
      </c>
      <c r="K93" s="18">
        <f>K89+K90+K91+K92</f>
        <v>0</v>
      </c>
      <c r="L93" s="18">
        <f>L89+L90+L91+L92</f>
        <v>89</v>
      </c>
      <c r="M93" s="18">
        <f>SUM(M89:M91)</f>
        <v>0</v>
      </c>
      <c r="N93" s="18">
        <f>N89+N90+N91+N92</f>
        <v>151</v>
      </c>
      <c r="O93" s="18">
        <f>SUM(O89:O91)</f>
        <v>0</v>
      </c>
      <c r="P93" s="18">
        <f>P89+P90+P91+P92</f>
        <v>511</v>
      </c>
      <c r="Q93" s="18">
        <f>SUM(Q89:Q91)</f>
        <v>0</v>
      </c>
      <c r="R93" s="18">
        <f>R89+R90+R91+R92</f>
        <v>511</v>
      </c>
    </row>
    <row r="94" spans="1:18" ht="15.75">
      <c r="A94" s="57"/>
      <c r="B94" s="57"/>
      <c r="C94" s="61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5.75">
      <c r="A95" s="57"/>
      <c r="B95" s="59" t="s">
        <v>36</v>
      </c>
      <c r="C95" s="5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57"/>
      <c r="B96" s="5" t="s">
        <v>6</v>
      </c>
      <c r="C96" s="5" t="s">
        <v>10</v>
      </c>
      <c r="D96" s="150" t="s">
        <v>7</v>
      </c>
      <c r="E96" s="151"/>
      <c r="F96" s="150" t="s">
        <v>39</v>
      </c>
      <c r="G96" s="151"/>
      <c r="H96" s="150" t="s">
        <v>40</v>
      </c>
      <c r="I96" s="151"/>
      <c r="J96" s="150" t="s">
        <v>41</v>
      </c>
      <c r="K96" s="151"/>
      <c r="L96" s="150" t="s">
        <v>8</v>
      </c>
      <c r="M96" s="151"/>
      <c r="N96" s="150" t="s">
        <v>42</v>
      </c>
      <c r="O96" s="151"/>
      <c r="P96" s="6" t="s">
        <v>2</v>
      </c>
      <c r="Q96" s="7"/>
      <c r="R96" s="8" t="s">
        <v>3</v>
      </c>
    </row>
    <row r="97" spans="1:21" ht="15.75">
      <c r="A97" s="57"/>
      <c r="B97" s="9"/>
      <c r="C97" s="9"/>
      <c r="D97" s="10" t="s">
        <v>4</v>
      </c>
      <c r="E97" s="10" t="s">
        <v>5</v>
      </c>
      <c r="F97" s="10" t="s">
        <v>4</v>
      </c>
      <c r="G97" s="10" t="s">
        <v>5</v>
      </c>
      <c r="H97" s="10" t="s">
        <v>4</v>
      </c>
      <c r="I97" s="10" t="s">
        <v>5</v>
      </c>
      <c r="J97" s="10" t="s">
        <v>4</v>
      </c>
      <c r="K97" s="10" t="s">
        <v>5</v>
      </c>
      <c r="L97" s="10" t="s">
        <v>4</v>
      </c>
      <c r="M97" s="10" t="s">
        <v>5</v>
      </c>
      <c r="N97" s="10" t="s">
        <v>4</v>
      </c>
      <c r="O97" s="10" t="s">
        <v>5</v>
      </c>
      <c r="P97" s="9" t="s">
        <v>4</v>
      </c>
      <c r="Q97" s="9" t="s">
        <v>5</v>
      </c>
      <c r="R97" s="11"/>
      <c r="U97" s="83"/>
    </row>
    <row r="98" spans="1:18" ht="15.75">
      <c r="A98" s="2"/>
      <c r="B98" s="10">
        <v>1</v>
      </c>
      <c r="C98" s="10">
        <v>2</v>
      </c>
      <c r="D98" s="10">
        <v>3</v>
      </c>
      <c r="E98" s="10">
        <v>4</v>
      </c>
      <c r="F98" s="10">
        <v>5</v>
      </c>
      <c r="G98" s="10">
        <v>6</v>
      </c>
      <c r="H98" s="10">
        <v>7</v>
      </c>
      <c r="I98" s="10">
        <v>8</v>
      </c>
      <c r="J98" s="10">
        <v>9</v>
      </c>
      <c r="K98" s="10">
        <v>10</v>
      </c>
      <c r="L98" s="10">
        <v>11</v>
      </c>
      <c r="M98" s="10">
        <v>12</v>
      </c>
      <c r="N98" s="12">
        <v>13</v>
      </c>
      <c r="O98" s="10">
        <v>14</v>
      </c>
      <c r="P98" s="10">
        <v>15</v>
      </c>
      <c r="Q98" s="10">
        <v>17</v>
      </c>
      <c r="R98" s="10">
        <v>18</v>
      </c>
    </row>
    <row r="99" spans="1:18" ht="15.75">
      <c r="A99" s="2"/>
      <c r="B99" s="55">
        <v>1</v>
      </c>
      <c r="C99" s="48" t="s">
        <v>37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7">
        <f aca="true" t="shared" si="13" ref="P99:Q102">D99+F99+H99+J99+L99+N99</f>
        <v>0</v>
      </c>
      <c r="Q99" s="17">
        <f t="shared" si="13"/>
        <v>0</v>
      </c>
      <c r="R99" s="18">
        <f>P99+Q99</f>
        <v>0</v>
      </c>
    </row>
    <row r="100" spans="1:18" ht="15.75">
      <c r="A100" s="2"/>
      <c r="B100" s="55">
        <v>2</v>
      </c>
      <c r="C100" s="2" t="s">
        <v>38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7">
        <f t="shared" si="13"/>
        <v>0</v>
      </c>
      <c r="Q100" s="17">
        <f t="shared" si="13"/>
        <v>0</v>
      </c>
      <c r="R100" s="18">
        <f>P100+Q100</f>
        <v>0</v>
      </c>
    </row>
    <row r="101" spans="1:18" ht="15.75">
      <c r="A101" s="2"/>
      <c r="B101" s="55">
        <v>3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17">
        <f t="shared" si="13"/>
        <v>0</v>
      </c>
      <c r="Q101" s="17">
        <f t="shared" si="13"/>
        <v>0</v>
      </c>
      <c r="R101" s="18">
        <f>P101+Q101</f>
        <v>0</v>
      </c>
    </row>
    <row r="102" spans="1:18" ht="15.75">
      <c r="A102" s="2"/>
      <c r="B102" s="48"/>
      <c r="C102" s="50" t="s">
        <v>2</v>
      </c>
      <c r="D102" s="50">
        <f>SUM(D99:D100)</f>
        <v>0</v>
      </c>
      <c r="E102" s="50">
        <f aca="true" t="shared" si="14" ref="E102:O102">SUM(E99:E100)</f>
        <v>0</v>
      </c>
      <c r="F102" s="50">
        <f t="shared" si="14"/>
        <v>0</v>
      </c>
      <c r="G102" s="50">
        <f t="shared" si="14"/>
        <v>0</v>
      </c>
      <c r="H102" s="50">
        <f t="shared" si="14"/>
        <v>0</v>
      </c>
      <c r="I102" s="50">
        <f t="shared" si="14"/>
        <v>0</v>
      </c>
      <c r="J102" s="50">
        <f t="shared" si="14"/>
        <v>0</v>
      </c>
      <c r="K102" s="50">
        <f t="shared" si="14"/>
        <v>0</v>
      </c>
      <c r="L102" s="50">
        <f t="shared" si="14"/>
        <v>0</v>
      </c>
      <c r="M102" s="50">
        <f t="shared" si="14"/>
        <v>0</v>
      </c>
      <c r="N102" s="50">
        <f t="shared" si="14"/>
        <v>0</v>
      </c>
      <c r="O102" s="50">
        <f t="shared" si="14"/>
        <v>0</v>
      </c>
      <c r="P102" s="17">
        <f t="shared" si="13"/>
        <v>0</v>
      </c>
      <c r="Q102" s="17">
        <f t="shared" si="13"/>
        <v>0</v>
      </c>
      <c r="R102" s="18">
        <f>P102+Q102</f>
        <v>0</v>
      </c>
    </row>
    <row r="103" spans="2:18" ht="24.75" customHeight="1">
      <c r="B103" s="113"/>
      <c r="C103" s="163" t="s">
        <v>69</v>
      </c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5"/>
      <c r="P103" s="113"/>
      <c r="Q103" s="113"/>
      <c r="R103" s="114">
        <f>R14+R24+R33+R42+R50+R60+R70+R78+R93</f>
        <v>511</v>
      </c>
    </row>
    <row r="104" spans="2:23" ht="12.75">
      <c r="B104" s="112"/>
      <c r="W104" s="83"/>
    </row>
    <row r="105" spans="2:7" ht="12.75">
      <c r="B105" s="115" t="s">
        <v>70</v>
      </c>
      <c r="C105" s="115"/>
      <c r="D105" s="115"/>
      <c r="E105" s="115"/>
      <c r="F105" s="116"/>
      <c r="G105" s="116">
        <f>R103+5934</f>
        <v>6445</v>
      </c>
    </row>
  </sheetData>
  <sheetProtection/>
  <mergeCells count="99">
    <mergeCell ref="B1:R1"/>
    <mergeCell ref="B2:R2"/>
    <mergeCell ref="B3:R3"/>
    <mergeCell ref="B5:C5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R7"/>
    <mergeCell ref="B16:C16"/>
    <mergeCell ref="B17:B18"/>
    <mergeCell ref="C17:C18"/>
    <mergeCell ref="D17:E17"/>
    <mergeCell ref="F17:G17"/>
    <mergeCell ref="H17:I17"/>
    <mergeCell ref="J17:K17"/>
    <mergeCell ref="L17:M17"/>
    <mergeCell ref="N17:O17"/>
    <mergeCell ref="P17:Q17"/>
    <mergeCell ref="R17:R18"/>
    <mergeCell ref="B26:C26"/>
    <mergeCell ref="B35:C35"/>
    <mergeCell ref="M35:P35"/>
    <mergeCell ref="B27:B28"/>
    <mergeCell ref="C27:C28"/>
    <mergeCell ref="D27:E27"/>
    <mergeCell ref="F27:G27"/>
    <mergeCell ref="H27:I27"/>
    <mergeCell ref="J27:K27"/>
    <mergeCell ref="L27:M27"/>
    <mergeCell ref="N27:O27"/>
    <mergeCell ref="P27:Q27"/>
    <mergeCell ref="R27:R28"/>
    <mergeCell ref="L36:M36"/>
    <mergeCell ref="N36:O36"/>
    <mergeCell ref="P36:Q36"/>
    <mergeCell ref="R36:R37"/>
    <mergeCell ref="B44:C44"/>
    <mergeCell ref="M44:P44"/>
    <mergeCell ref="B36:B37"/>
    <mergeCell ref="C36:C37"/>
    <mergeCell ref="D36:E36"/>
    <mergeCell ref="F36:G36"/>
    <mergeCell ref="H36:I36"/>
    <mergeCell ref="J36:K36"/>
    <mergeCell ref="B45:B46"/>
    <mergeCell ref="C45:C46"/>
    <mergeCell ref="D45:E45"/>
    <mergeCell ref="F45:G45"/>
    <mergeCell ref="H45:I45"/>
    <mergeCell ref="J45:K45"/>
    <mergeCell ref="L45:M45"/>
    <mergeCell ref="N45:O45"/>
    <mergeCell ref="P45:Q45"/>
    <mergeCell ref="R45:R46"/>
    <mergeCell ref="B52:C52"/>
    <mergeCell ref="B53:B54"/>
    <mergeCell ref="C53:C54"/>
    <mergeCell ref="D53:E53"/>
    <mergeCell ref="F53:G53"/>
    <mergeCell ref="H53:I53"/>
    <mergeCell ref="J53:K53"/>
    <mergeCell ref="L53:M53"/>
    <mergeCell ref="N53:O53"/>
    <mergeCell ref="P53:Q53"/>
    <mergeCell ref="R53:R54"/>
    <mergeCell ref="D63:E63"/>
    <mergeCell ref="F63:G63"/>
    <mergeCell ref="H63:I63"/>
    <mergeCell ref="J63:K63"/>
    <mergeCell ref="L63:M63"/>
    <mergeCell ref="D73:E73"/>
    <mergeCell ref="F73:G73"/>
    <mergeCell ref="H73:I73"/>
    <mergeCell ref="J73:K73"/>
    <mergeCell ref="L73:M73"/>
    <mergeCell ref="N73:O73"/>
    <mergeCell ref="H86:I86"/>
    <mergeCell ref="J86:K86"/>
    <mergeCell ref="L86:M86"/>
    <mergeCell ref="N86:O86"/>
    <mergeCell ref="N63:O63"/>
    <mergeCell ref="P63:Q63"/>
    <mergeCell ref="P73:Q73"/>
    <mergeCell ref="C103:O103"/>
    <mergeCell ref="P86:Q86"/>
    <mergeCell ref="D96:E96"/>
    <mergeCell ref="F96:G96"/>
    <mergeCell ref="H96:I96"/>
    <mergeCell ref="J96:K96"/>
    <mergeCell ref="L96:M96"/>
    <mergeCell ref="N96:O96"/>
    <mergeCell ref="D86:E86"/>
    <mergeCell ref="F86:G86"/>
  </mergeCells>
  <printOptions/>
  <pageMargins left="0.7" right="0.7" top="0.75" bottom="0.75" header="0.3" footer="0.3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</dc:creator>
  <cp:keywords/>
  <dc:description/>
  <cp:lastModifiedBy>Dinas Pariwisata</cp:lastModifiedBy>
  <cp:lastPrinted>2023-01-07T03:36:22Z</cp:lastPrinted>
  <dcterms:created xsi:type="dcterms:W3CDTF">2010-02-01T02:26:14Z</dcterms:created>
  <dcterms:modified xsi:type="dcterms:W3CDTF">2023-02-07T00:28:41Z</dcterms:modified>
  <cp:category/>
  <cp:version/>
  <cp:contentType/>
  <cp:contentStatus/>
</cp:coreProperties>
</file>